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autoCompressPictures="0" defaultThemeVersion="166925"/>
  <mc:AlternateContent xmlns:mc="http://schemas.openxmlformats.org/markup-compatibility/2006">
    <mc:Choice Requires="x15">
      <x15ac:absPath xmlns:x15ac="http://schemas.microsoft.com/office/spreadsheetml/2010/11/ac" url="/Users/lisa.robinson/Desktop/"/>
    </mc:Choice>
  </mc:AlternateContent>
  <xr:revisionPtr revIDLastSave="0" documentId="8_{F29311AF-52D8-9D4A-9FB9-8DE47543BE84}" xr6:coauthVersionLast="36" xr6:coauthVersionMax="36" xr10:uidLastSave="{00000000-0000-0000-0000-000000000000}"/>
  <bookViews>
    <workbookView xWindow="0" yWindow="460" windowWidth="28800" windowHeight="16480" tabRatio="921" activeTab="10" xr2:uid="{00000000-000D-0000-FFFF-FFFF00000000}"/>
  </bookViews>
  <sheets>
    <sheet name="Trustlands" sheetId="23" r:id="rId1"/>
    <sheet name="Trustlands Summary" sheetId="24" r:id="rId2"/>
    <sheet name="TSSA Budget" sheetId="21" r:id="rId3"/>
    <sheet name="TSSA Summary" sheetId="22" r:id="rId4"/>
    <sheet name="PLCs" sheetId="17" r:id="rId5"/>
    <sheet name="PLCs Summary" sheetId="18" r:id="rId6"/>
    <sheet name="In Lieu" sheetId="19" r:id="rId7"/>
    <sheet name="In Lieu Summary" sheetId="20" r:id="rId8"/>
    <sheet name="Title I" sheetId="27" r:id="rId9"/>
    <sheet name="Title I Summary" sheetId="28" r:id="rId10"/>
    <sheet name="Indirect Costs Budget" sheetId="25" r:id="rId11"/>
    <sheet name="Indirect Budget Summary" sheetId="26" r:id="rId12"/>
    <sheet name="Sheet1" sheetId="14" r:id="rId13"/>
  </sheets>
  <externalReferences>
    <externalReference r:id="rId14"/>
  </externalReferences>
  <definedNames>
    <definedName name="_xlnm.Print_Titles" localSheetId="6">'In Lieu'!$9:$9</definedName>
    <definedName name="_xlnm.Print_Titles" localSheetId="10">'Indirect Costs Budget'!$9:$9</definedName>
    <definedName name="_xlnm.Print_Titles" localSheetId="4">PLCs!$9:$9</definedName>
    <definedName name="_xlnm.Print_Titles" localSheetId="8">'Title I'!$9:$9</definedName>
    <definedName name="_xlnm.Print_Titles" localSheetId="0">Trustlands!$9:$9</definedName>
    <definedName name="_xlnm.Print_Titles" localSheetId="2">'TSSA Budget'!$9:$9</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46" i="25" l="1"/>
  <c r="I47" i="25"/>
  <c r="I48" i="25"/>
  <c r="I49" i="25"/>
  <c r="I50" i="25"/>
  <c r="I51" i="25"/>
  <c r="I52" i="25"/>
  <c r="I53" i="25"/>
  <c r="I54" i="25"/>
  <c r="I55" i="25"/>
  <c r="I56" i="25"/>
  <c r="I57" i="25"/>
  <c r="I58" i="25"/>
  <c r="I59" i="25"/>
  <c r="I60" i="25"/>
  <c r="I46" i="25"/>
  <c r="H47" i="25"/>
  <c r="H48" i="25"/>
  <c r="H49" i="25"/>
  <c r="H50" i="25"/>
  <c r="H51" i="25"/>
  <c r="H52" i="25"/>
  <c r="H53" i="25"/>
  <c r="H54" i="25"/>
  <c r="H55" i="25"/>
  <c r="H56" i="25"/>
  <c r="H57" i="25"/>
  <c r="H58" i="25"/>
  <c r="H59" i="25"/>
  <c r="H60" i="25"/>
  <c r="H46" i="25"/>
  <c r="G46" i="25"/>
  <c r="I45" i="27"/>
  <c r="I46" i="27"/>
  <c r="I47" i="27"/>
  <c r="I48" i="27"/>
  <c r="I49" i="27"/>
  <c r="I50" i="27"/>
  <c r="I51" i="27"/>
  <c r="I52" i="27"/>
  <c r="I53" i="27"/>
  <c r="I54" i="27"/>
  <c r="I55" i="27"/>
  <c r="I56" i="27"/>
  <c r="I57" i="27"/>
  <c r="I58" i="27"/>
  <c r="I44" i="27"/>
  <c r="H45" i="27"/>
  <c r="H46" i="27"/>
  <c r="H47" i="27"/>
  <c r="H48" i="27"/>
  <c r="H49" i="27"/>
  <c r="H50" i="27"/>
  <c r="H51" i="27"/>
  <c r="H52" i="27"/>
  <c r="H53" i="27"/>
  <c r="H54" i="27"/>
  <c r="H55" i="27"/>
  <c r="H56" i="27"/>
  <c r="H57" i="27"/>
  <c r="H58" i="27"/>
  <c r="H44" i="27"/>
  <c r="G45" i="27"/>
  <c r="G46" i="27"/>
  <c r="G47" i="27"/>
  <c r="G48" i="27"/>
  <c r="G49" i="27"/>
  <c r="G50" i="27"/>
  <c r="G51" i="27"/>
  <c r="G52" i="27"/>
  <c r="G53" i="27"/>
  <c r="G54" i="27"/>
  <c r="G55" i="27"/>
  <c r="G56" i="27"/>
  <c r="G57" i="27"/>
  <c r="G58" i="27"/>
  <c r="G44" i="27"/>
  <c r="F44" i="27"/>
  <c r="I47" i="19"/>
  <c r="I48" i="19"/>
  <c r="I49" i="19"/>
  <c r="I50" i="19"/>
  <c r="I51" i="19"/>
  <c r="I52" i="19"/>
  <c r="I53" i="19"/>
  <c r="I54" i="19"/>
  <c r="I55" i="19"/>
  <c r="I56" i="19"/>
  <c r="I57" i="19"/>
  <c r="I58" i="19"/>
  <c r="I59" i="19"/>
  <c r="I60" i="19"/>
  <c r="I46" i="19"/>
  <c r="H47" i="19"/>
  <c r="H48" i="19"/>
  <c r="H49" i="19"/>
  <c r="H50" i="19"/>
  <c r="H51" i="19"/>
  <c r="H52" i="19"/>
  <c r="H53" i="19"/>
  <c r="H54" i="19"/>
  <c r="H55" i="19"/>
  <c r="H56" i="19"/>
  <c r="H57" i="19"/>
  <c r="H58" i="19"/>
  <c r="H59" i="19"/>
  <c r="H60" i="19"/>
  <c r="H46" i="19"/>
  <c r="G47" i="19"/>
  <c r="G48" i="19"/>
  <c r="G49" i="19"/>
  <c r="G50" i="19"/>
  <c r="G51" i="19"/>
  <c r="G52" i="19"/>
  <c r="G53" i="19"/>
  <c r="G54" i="19"/>
  <c r="G55" i="19"/>
  <c r="G56" i="19"/>
  <c r="G57" i="19"/>
  <c r="G58" i="19"/>
  <c r="G59" i="19"/>
  <c r="G60" i="19"/>
  <c r="G46" i="19"/>
  <c r="F46" i="19"/>
  <c r="I47" i="17"/>
  <c r="I48" i="17"/>
  <c r="I49" i="17"/>
  <c r="I50" i="17"/>
  <c r="I51" i="17"/>
  <c r="I52" i="17"/>
  <c r="I53" i="17"/>
  <c r="I54" i="17"/>
  <c r="I55" i="17"/>
  <c r="I56" i="17"/>
  <c r="I57" i="17"/>
  <c r="I58" i="17"/>
  <c r="I59" i="17"/>
  <c r="I60" i="17"/>
  <c r="I46" i="17"/>
  <c r="H47" i="17"/>
  <c r="H48" i="17"/>
  <c r="H49" i="17"/>
  <c r="H50" i="17"/>
  <c r="H51" i="17"/>
  <c r="H52" i="17"/>
  <c r="H53" i="17"/>
  <c r="H54" i="17"/>
  <c r="H55" i="17"/>
  <c r="H56" i="17"/>
  <c r="H57" i="17"/>
  <c r="H58" i="17"/>
  <c r="H59" i="17"/>
  <c r="H60" i="17"/>
  <c r="H46" i="17"/>
  <c r="G53" i="17"/>
  <c r="G47" i="17"/>
  <c r="G48" i="17"/>
  <c r="G49" i="17"/>
  <c r="G50" i="17"/>
  <c r="G51" i="17"/>
  <c r="G52" i="17"/>
  <c r="G54" i="17"/>
  <c r="G55" i="17"/>
  <c r="G56" i="17"/>
  <c r="G57" i="17"/>
  <c r="G58" i="17"/>
  <c r="G59" i="17"/>
  <c r="G60" i="17"/>
  <c r="G46" i="17"/>
  <c r="F46" i="17"/>
  <c r="H25" i="21"/>
  <c r="G25" i="21"/>
  <c r="I47" i="21"/>
  <c r="I48" i="21"/>
  <c r="I49" i="21"/>
  <c r="I50" i="21"/>
  <c r="I51" i="21"/>
  <c r="I52" i="21"/>
  <c r="I53" i="21"/>
  <c r="I54" i="21"/>
  <c r="I55" i="21"/>
  <c r="I56" i="21"/>
  <c r="I57" i="21"/>
  <c r="I58" i="21"/>
  <c r="I59" i="21"/>
  <c r="I60" i="21"/>
  <c r="I46" i="21"/>
  <c r="H47" i="21"/>
  <c r="H48" i="21"/>
  <c r="H49" i="21"/>
  <c r="H50" i="21"/>
  <c r="H51" i="21"/>
  <c r="H52" i="21"/>
  <c r="H53" i="21"/>
  <c r="H54" i="21"/>
  <c r="H55" i="21"/>
  <c r="H56" i="21"/>
  <c r="H57" i="21"/>
  <c r="H58" i="21"/>
  <c r="H59" i="21"/>
  <c r="H60" i="21"/>
  <c r="H46" i="21"/>
  <c r="G47" i="21"/>
  <c r="G48" i="21"/>
  <c r="G49" i="21"/>
  <c r="G50" i="21"/>
  <c r="G51" i="21"/>
  <c r="G52" i="21"/>
  <c r="G53" i="21"/>
  <c r="G54" i="21"/>
  <c r="G55" i="21"/>
  <c r="G56" i="21"/>
  <c r="G57" i="21"/>
  <c r="G58" i="21"/>
  <c r="G59" i="21"/>
  <c r="G60" i="21"/>
  <c r="G46" i="21"/>
  <c r="F47" i="21"/>
  <c r="F48" i="21"/>
  <c r="F49" i="21"/>
  <c r="F50" i="21"/>
  <c r="F51" i="21"/>
  <c r="F52" i="21"/>
  <c r="F53" i="21"/>
  <c r="F54" i="21"/>
  <c r="F55" i="21"/>
  <c r="F56" i="21"/>
  <c r="F57" i="21"/>
  <c r="F58" i="21"/>
  <c r="F59" i="21"/>
  <c r="F60" i="21"/>
  <c r="F46" i="21"/>
  <c r="F66" i="23"/>
  <c r="I66" i="23"/>
  <c r="I58" i="23"/>
  <c r="I59" i="23"/>
  <c r="I60" i="23"/>
  <c r="I61" i="23"/>
  <c r="I57" i="23"/>
  <c r="G57" i="23"/>
  <c r="H57" i="23"/>
  <c r="I11" i="27" l="1"/>
  <c r="E11" i="23" l="1"/>
  <c r="E12" i="23"/>
  <c r="E13" i="23"/>
  <c r="E14" i="23"/>
  <c r="F14" i="23" s="1"/>
  <c r="E15" i="23"/>
  <c r="E16" i="23"/>
  <c r="E17" i="23"/>
  <c r="E18" i="23"/>
  <c r="G18" i="23" s="1"/>
  <c r="E19" i="23"/>
  <c r="E20" i="23"/>
  <c r="F25" i="23"/>
  <c r="F26" i="23"/>
  <c r="G26" i="23" s="1"/>
  <c r="F27" i="23"/>
  <c r="F28" i="23"/>
  <c r="F29" i="23"/>
  <c r="F30" i="23"/>
  <c r="H30" i="23" s="1"/>
  <c r="F31" i="23"/>
  <c r="F32" i="23"/>
  <c r="F33" i="23"/>
  <c r="F34" i="23"/>
  <c r="H34" i="23" s="1"/>
  <c r="F35" i="23"/>
  <c r="F36" i="23"/>
  <c r="F37" i="23"/>
  <c r="F38" i="23"/>
  <c r="H38" i="23" s="1"/>
  <c r="F39" i="23"/>
  <c r="D94" i="25"/>
  <c r="E11" i="25"/>
  <c r="F11" i="25" s="1"/>
  <c r="E12" i="25"/>
  <c r="E13" i="25"/>
  <c r="F13" i="25" s="1"/>
  <c r="E14" i="25"/>
  <c r="E15" i="25"/>
  <c r="F15" i="25" s="1"/>
  <c r="E16" i="25"/>
  <c r="G16" i="25" s="1"/>
  <c r="E17" i="25"/>
  <c r="F17" i="25" s="1"/>
  <c r="E18" i="25"/>
  <c r="E19" i="25"/>
  <c r="F19" i="25" s="1"/>
  <c r="E20" i="25"/>
  <c r="F20" i="25" s="1"/>
  <c r="F25" i="25"/>
  <c r="G25" i="25" s="1"/>
  <c r="L25" i="25" s="1"/>
  <c r="F26" i="25"/>
  <c r="G26" i="25" s="1"/>
  <c r="F27" i="25"/>
  <c r="F28" i="25"/>
  <c r="G28" i="25" s="1"/>
  <c r="F29" i="25"/>
  <c r="F30" i="25"/>
  <c r="G30" i="25" s="1"/>
  <c r="F31" i="25"/>
  <c r="F32" i="25"/>
  <c r="G32" i="25" s="1"/>
  <c r="F33" i="25"/>
  <c r="G33" i="25" s="1"/>
  <c r="L33" i="25" s="1"/>
  <c r="F34" i="25"/>
  <c r="G34" i="25" s="1"/>
  <c r="F35" i="25"/>
  <c r="F36" i="25"/>
  <c r="G36" i="25" s="1"/>
  <c r="F37" i="25"/>
  <c r="F38" i="25"/>
  <c r="G38" i="25" s="1"/>
  <c r="F39" i="25"/>
  <c r="F40" i="25"/>
  <c r="E46" i="25"/>
  <c r="E47" i="25"/>
  <c r="F47" i="25" s="1"/>
  <c r="E48" i="25"/>
  <c r="E49" i="25"/>
  <c r="F49" i="25" s="1"/>
  <c r="E50" i="25"/>
  <c r="E51" i="25"/>
  <c r="F51" i="25" s="1"/>
  <c r="E52" i="25"/>
  <c r="E53" i="25"/>
  <c r="F53" i="25" s="1"/>
  <c r="E54" i="25"/>
  <c r="E55" i="25"/>
  <c r="F55" i="25" s="1"/>
  <c r="E56" i="25"/>
  <c r="E57" i="25"/>
  <c r="F57" i="25" s="1"/>
  <c r="E58" i="25"/>
  <c r="E59" i="25"/>
  <c r="F59" i="25" s="1"/>
  <c r="E60" i="25"/>
  <c r="E61" i="25"/>
  <c r="F14" i="25"/>
  <c r="L14" i="25" s="1"/>
  <c r="F16" i="25"/>
  <c r="F18" i="25"/>
  <c r="F46" i="25"/>
  <c r="F48" i="25"/>
  <c r="F50" i="25"/>
  <c r="G50" i="25" s="1"/>
  <c r="J50" i="25" s="1"/>
  <c r="F52" i="25"/>
  <c r="G52" i="25" s="1"/>
  <c r="F54" i="25"/>
  <c r="F56" i="25"/>
  <c r="F58" i="25"/>
  <c r="G58" i="25" s="1"/>
  <c r="J58" i="25" s="1"/>
  <c r="F60" i="25"/>
  <c r="G60" i="25" s="1"/>
  <c r="G14" i="25"/>
  <c r="G18" i="25"/>
  <c r="G27" i="25"/>
  <c r="G29" i="25"/>
  <c r="L29" i="25" s="1"/>
  <c r="G31" i="25"/>
  <c r="G35" i="25"/>
  <c r="G37" i="25"/>
  <c r="G39" i="25"/>
  <c r="G48" i="25"/>
  <c r="J48" i="25" s="1"/>
  <c r="G54" i="25"/>
  <c r="G56" i="25"/>
  <c r="J56" i="25" s="1"/>
  <c r="H12" i="25"/>
  <c r="H14" i="25"/>
  <c r="H18" i="25"/>
  <c r="H20" i="25"/>
  <c r="H25" i="25"/>
  <c r="H27" i="25"/>
  <c r="H28" i="25"/>
  <c r="H29" i="25"/>
  <c r="H31" i="25"/>
  <c r="H33" i="25"/>
  <c r="H35" i="25"/>
  <c r="L35" i="25" s="1"/>
  <c r="H37" i="25"/>
  <c r="H39" i="25"/>
  <c r="I11" i="25"/>
  <c r="I21" i="25" s="1"/>
  <c r="I65" i="25" s="1"/>
  <c r="C18" i="26" s="1"/>
  <c r="I12" i="25"/>
  <c r="I13" i="25"/>
  <c r="I14" i="25"/>
  <c r="I15" i="25"/>
  <c r="I16" i="25"/>
  <c r="I17" i="25"/>
  <c r="I18" i="25"/>
  <c r="I19" i="25"/>
  <c r="I20" i="25"/>
  <c r="J11" i="25"/>
  <c r="J21" i="25" s="1"/>
  <c r="J65" i="25" s="1"/>
  <c r="C19" i="26" s="1"/>
  <c r="J12" i="25"/>
  <c r="J13" i="25"/>
  <c r="J14" i="25"/>
  <c r="J15" i="25"/>
  <c r="J16" i="25"/>
  <c r="J17" i="25"/>
  <c r="J18" i="25"/>
  <c r="J19" i="25"/>
  <c r="J20" i="25"/>
  <c r="K13" i="25"/>
  <c r="K14" i="25"/>
  <c r="K17" i="25"/>
  <c r="K18" i="25"/>
  <c r="K20" i="25"/>
  <c r="K25" i="25"/>
  <c r="K27" i="25"/>
  <c r="K29" i="25"/>
  <c r="K31" i="25"/>
  <c r="K33" i="25"/>
  <c r="K35" i="25"/>
  <c r="K36" i="25"/>
  <c r="K37" i="25"/>
  <c r="K39" i="25"/>
  <c r="C4" i="26"/>
  <c r="C26" i="28"/>
  <c r="C27" i="28"/>
  <c r="C28" i="28"/>
  <c r="C29" i="28"/>
  <c r="C30" i="28"/>
  <c r="C31" i="28"/>
  <c r="C32" i="28"/>
  <c r="C33" i="28"/>
  <c r="C34" i="28"/>
  <c r="C35" i="28"/>
  <c r="C36" i="28"/>
  <c r="C37" i="28"/>
  <c r="C38" i="28"/>
  <c r="C39" i="28"/>
  <c r="C40" i="28"/>
  <c r="C41" i="28"/>
  <c r="C42" i="28"/>
  <c r="C25" i="28"/>
  <c r="I17" i="27"/>
  <c r="I19" i="27"/>
  <c r="I20" i="27"/>
  <c r="I21" i="27"/>
  <c r="I22" i="27"/>
  <c r="I23" i="27"/>
  <c r="I24" i="27"/>
  <c r="I25" i="27"/>
  <c r="I26" i="27"/>
  <c r="I12" i="27"/>
  <c r="I13" i="27" s="1"/>
  <c r="F31" i="27"/>
  <c r="H31" i="27" s="1"/>
  <c r="F32" i="27"/>
  <c r="F33" i="27"/>
  <c r="F34" i="27"/>
  <c r="K34" i="27" s="1"/>
  <c r="F35" i="27"/>
  <c r="H35" i="27" s="1"/>
  <c r="F36" i="27"/>
  <c r="F37" i="27"/>
  <c r="H37" i="27" s="1"/>
  <c r="E44" i="27"/>
  <c r="E45" i="27"/>
  <c r="E46" i="27"/>
  <c r="E47" i="27"/>
  <c r="E48" i="27"/>
  <c r="E49" i="27"/>
  <c r="E50" i="27"/>
  <c r="E51" i="27"/>
  <c r="F51" i="27" s="1"/>
  <c r="E52" i="27"/>
  <c r="E53" i="27"/>
  <c r="E54" i="27"/>
  <c r="E55" i="27"/>
  <c r="E56" i="27"/>
  <c r="E57" i="27"/>
  <c r="E58" i="27"/>
  <c r="E59" i="27"/>
  <c r="C11" i="28" s="1"/>
  <c r="E17" i="27"/>
  <c r="H17" i="27" s="1"/>
  <c r="E18" i="27"/>
  <c r="H18" i="27" s="1"/>
  <c r="E19" i="27"/>
  <c r="H19" i="27" s="1"/>
  <c r="E20" i="27"/>
  <c r="E21" i="27"/>
  <c r="H21" i="27" s="1"/>
  <c r="E22" i="27"/>
  <c r="H22" i="27" s="1"/>
  <c r="E23" i="27"/>
  <c r="K23" i="27" s="1"/>
  <c r="E24" i="27"/>
  <c r="E25" i="27"/>
  <c r="H25" i="27" s="1"/>
  <c r="E26" i="27"/>
  <c r="G26" i="27" s="1"/>
  <c r="C13" i="28"/>
  <c r="C6" i="28"/>
  <c r="C5" i="28"/>
  <c r="C4" i="28"/>
  <c r="B3" i="28"/>
  <c r="B2" i="28"/>
  <c r="B1" i="28"/>
  <c r="D92" i="27"/>
  <c r="C43" i="28" s="1"/>
  <c r="F49" i="27"/>
  <c r="F45" i="27"/>
  <c r="C38" i="27"/>
  <c r="H36" i="27"/>
  <c r="L36" i="27" s="1"/>
  <c r="G36" i="27"/>
  <c r="H34" i="27"/>
  <c r="H32" i="27"/>
  <c r="G32" i="27"/>
  <c r="D27" i="27"/>
  <c r="C27" i="27"/>
  <c r="O26" i="27"/>
  <c r="J26" i="27"/>
  <c r="H26" i="27"/>
  <c r="K26" i="27"/>
  <c r="O25" i="27"/>
  <c r="J25" i="27"/>
  <c r="O24" i="27"/>
  <c r="K24" i="27"/>
  <c r="J24" i="27"/>
  <c r="G24" i="27"/>
  <c r="F24" i="27"/>
  <c r="O23" i="27"/>
  <c r="J23" i="27"/>
  <c r="G23" i="27"/>
  <c r="O22" i="27"/>
  <c r="J22" i="27"/>
  <c r="O21" i="27"/>
  <c r="J21" i="27"/>
  <c r="O20" i="27"/>
  <c r="K20" i="27"/>
  <c r="J20" i="27"/>
  <c r="G20" i="27"/>
  <c r="F20" i="27"/>
  <c r="O19" i="27"/>
  <c r="J19" i="27"/>
  <c r="O18" i="27"/>
  <c r="J18" i="27"/>
  <c r="G18" i="27"/>
  <c r="K18" i="27"/>
  <c r="O17" i="27"/>
  <c r="J17" i="27"/>
  <c r="K17" i="27"/>
  <c r="D13" i="27"/>
  <c r="C13" i="27"/>
  <c r="C63" i="27" s="1"/>
  <c r="O12" i="27"/>
  <c r="J12" i="27"/>
  <c r="E12" i="27"/>
  <c r="O11" i="27"/>
  <c r="J11" i="27"/>
  <c r="E11" i="27"/>
  <c r="H11" i="27" s="1"/>
  <c r="B7" i="27"/>
  <c r="G37" i="27"/>
  <c r="K33" i="27"/>
  <c r="G33" i="27"/>
  <c r="H33" i="27"/>
  <c r="L33" i="27"/>
  <c r="F21" i="27"/>
  <c r="F46" i="27"/>
  <c r="F50" i="27"/>
  <c r="F52" i="27"/>
  <c r="F54" i="27"/>
  <c r="F56" i="27"/>
  <c r="F58" i="27"/>
  <c r="J44" i="27"/>
  <c r="F48" i="27"/>
  <c r="G25" i="27"/>
  <c r="H20" i="27"/>
  <c r="H24" i="27"/>
  <c r="F26" i="27"/>
  <c r="K32" i="27"/>
  <c r="K36" i="27"/>
  <c r="G34" i="27"/>
  <c r="M7" i="27"/>
  <c r="G17" i="27"/>
  <c r="F18" i="27"/>
  <c r="F53" i="27"/>
  <c r="F57" i="27"/>
  <c r="L32" i="27"/>
  <c r="J50" i="27"/>
  <c r="C43" i="26"/>
  <c r="C42" i="26"/>
  <c r="C41" i="26"/>
  <c r="C40" i="26"/>
  <c r="C39" i="26"/>
  <c r="C38" i="26"/>
  <c r="C37" i="26"/>
  <c r="C36" i="26"/>
  <c r="C35" i="26"/>
  <c r="C34" i="26"/>
  <c r="C33" i="26"/>
  <c r="C32" i="26"/>
  <c r="C31" i="26"/>
  <c r="C30" i="26"/>
  <c r="C29" i="26"/>
  <c r="C28" i="26"/>
  <c r="C27" i="26"/>
  <c r="C26" i="26"/>
  <c r="C5" i="26"/>
  <c r="B3" i="26"/>
  <c r="B2" i="26"/>
  <c r="B1" i="26"/>
  <c r="C44" i="26"/>
  <c r="C40" i="25"/>
  <c r="D21" i="25"/>
  <c r="C21" i="25"/>
  <c r="C65" i="25" s="1"/>
  <c r="O20" i="25"/>
  <c r="O19" i="25"/>
  <c r="O18" i="25"/>
  <c r="O17" i="25"/>
  <c r="O16" i="25"/>
  <c r="O15" i="25"/>
  <c r="O14" i="25"/>
  <c r="O13" i="25"/>
  <c r="O12" i="25"/>
  <c r="O11" i="25"/>
  <c r="B7" i="25"/>
  <c r="M7" i="25" s="1"/>
  <c r="L27" i="25"/>
  <c r="L31" i="25"/>
  <c r="E46" i="23"/>
  <c r="F46" i="23" s="1"/>
  <c r="E47" i="23"/>
  <c r="E48" i="23"/>
  <c r="E49" i="23"/>
  <c r="E50" i="23"/>
  <c r="F50" i="23"/>
  <c r="E51" i="23"/>
  <c r="E52" i="23"/>
  <c r="F52" i="23" s="1"/>
  <c r="E59" i="23"/>
  <c r="E60" i="23"/>
  <c r="E61" i="23"/>
  <c r="F61" i="23"/>
  <c r="K29" i="23"/>
  <c r="G29" i="23"/>
  <c r="H29" i="23"/>
  <c r="L37" i="25"/>
  <c r="L19" i="25"/>
  <c r="C10" i="26"/>
  <c r="C11" i="26"/>
  <c r="J54" i="25"/>
  <c r="F57" i="23"/>
  <c r="I11" i="23"/>
  <c r="I12" i="23"/>
  <c r="J11" i="23"/>
  <c r="E56" i="21"/>
  <c r="E55" i="21"/>
  <c r="E54" i="21"/>
  <c r="E53" i="21"/>
  <c r="E52" i="21"/>
  <c r="E51" i="21"/>
  <c r="E50" i="21"/>
  <c r="E49" i="21"/>
  <c r="E48" i="21"/>
  <c r="E47" i="21"/>
  <c r="E46" i="21"/>
  <c r="E56" i="19"/>
  <c r="E55" i="19"/>
  <c r="E54" i="19"/>
  <c r="F54" i="19" s="1"/>
  <c r="E53" i="19"/>
  <c r="E52" i="19"/>
  <c r="F52" i="19" s="1"/>
  <c r="E51" i="19"/>
  <c r="F51" i="19"/>
  <c r="E50" i="19"/>
  <c r="E49" i="19"/>
  <c r="F49" i="19" s="1"/>
  <c r="E48" i="19"/>
  <c r="F48" i="19" s="1"/>
  <c r="E47" i="19"/>
  <c r="E46" i="19"/>
  <c r="E56" i="17"/>
  <c r="E55" i="17"/>
  <c r="F55" i="17" s="1"/>
  <c r="E54" i="17"/>
  <c r="E53" i="17"/>
  <c r="F53" i="17" s="1"/>
  <c r="E52" i="17"/>
  <c r="E51" i="17"/>
  <c r="E50" i="17"/>
  <c r="E49" i="17"/>
  <c r="F49" i="17" s="1"/>
  <c r="E48" i="17"/>
  <c r="E47" i="17"/>
  <c r="E46" i="17"/>
  <c r="F47" i="19"/>
  <c r="F53" i="19"/>
  <c r="F50" i="19"/>
  <c r="F56" i="19"/>
  <c r="F47" i="17"/>
  <c r="F48" i="17"/>
  <c r="F50" i="17"/>
  <c r="F52" i="17"/>
  <c r="F54" i="17"/>
  <c r="F56" i="17"/>
  <c r="J56" i="19"/>
  <c r="J53" i="17"/>
  <c r="J54" i="21"/>
  <c r="C26" i="24"/>
  <c r="C27" i="24"/>
  <c r="C28" i="24"/>
  <c r="C29" i="24"/>
  <c r="C30" i="24"/>
  <c r="C31" i="24"/>
  <c r="C32" i="24"/>
  <c r="C33" i="24"/>
  <c r="C34" i="24"/>
  <c r="B1" i="24"/>
  <c r="B2" i="24"/>
  <c r="B3" i="24"/>
  <c r="C4" i="24"/>
  <c r="C5" i="24"/>
  <c r="C25" i="24"/>
  <c r="B7" i="23"/>
  <c r="M7" i="23" s="1"/>
  <c r="G11" i="23"/>
  <c r="O11" i="23"/>
  <c r="J12" i="23"/>
  <c r="O12" i="23"/>
  <c r="I13" i="23"/>
  <c r="J13" i="23"/>
  <c r="O13" i="23"/>
  <c r="I14" i="23"/>
  <c r="J14" i="23"/>
  <c r="O14" i="23"/>
  <c r="I15" i="23"/>
  <c r="J15" i="23"/>
  <c r="O15" i="23"/>
  <c r="I16" i="23"/>
  <c r="J16" i="23"/>
  <c r="O16" i="23"/>
  <c r="I17" i="23"/>
  <c r="J17" i="23"/>
  <c r="O17" i="23"/>
  <c r="I18" i="23"/>
  <c r="J18" i="23"/>
  <c r="O18" i="23"/>
  <c r="I19" i="23"/>
  <c r="J19" i="23"/>
  <c r="O19" i="23"/>
  <c r="I20" i="23"/>
  <c r="J20" i="23"/>
  <c r="O20" i="23"/>
  <c r="C21" i="23"/>
  <c r="D21" i="23"/>
  <c r="G25" i="23"/>
  <c r="C40" i="23"/>
  <c r="E58" i="23"/>
  <c r="D86" i="23"/>
  <c r="C35" i="24" s="1"/>
  <c r="K39" i="23"/>
  <c r="G39" i="23"/>
  <c r="L39" i="23" s="1"/>
  <c r="H39" i="23"/>
  <c r="H31" i="23"/>
  <c r="K31" i="23"/>
  <c r="G31" i="23"/>
  <c r="G38" i="23"/>
  <c r="G37" i="23"/>
  <c r="H37" i="23"/>
  <c r="K37" i="23"/>
  <c r="K33" i="23"/>
  <c r="G33" i="23"/>
  <c r="H33" i="23"/>
  <c r="G28" i="23"/>
  <c r="H28" i="23"/>
  <c r="K28" i="23"/>
  <c r="F12" i="23"/>
  <c r="G12" i="23"/>
  <c r="K12" i="23"/>
  <c r="L12" i="23" s="1"/>
  <c r="H12" i="23"/>
  <c r="H35" i="23"/>
  <c r="K35" i="23"/>
  <c r="G35" i="23"/>
  <c r="G30" i="23"/>
  <c r="G36" i="23"/>
  <c r="H36" i="23"/>
  <c r="K36" i="23"/>
  <c r="H32" i="23"/>
  <c r="K32" i="23"/>
  <c r="L32" i="23" s="1"/>
  <c r="G32" i="23"/>
  <c r="H27" i="23"/>
  <c r="K27" i="23"/>
  <c r="G27" i="23"/>
  <c r="F20" i="23"/>
  <c r="G20" i="23"/>
  <c r="K20" i="23"/>
  <c r="H20" i="23"/>
  <c r="H19" i="23"/>
  <c r="G19" i="23"/>
  <c r="L20" i="23" s="1"/>
  <c r="K19" i="23"/>
  <c r="H18" i="23"/>
  <c r="F17" i="23"/>
  <c r="H17" i="23"/>
  <c r="G17" i="23"/>
  <c r="K17" i="23"/>
  <c r="F16" i="23"/>
  <c r="G16" i="23"/>
  <c r="K16" i="23"/>
  <c r="H16" i="23"/>
  <c r="K15" i="23"/>
  <c r="H15" i="23"/>
  <c r="G15" i="23"/>
  <c r="F13" i="23"/>
  <c r="H13" i="23"/>
  <c r="G13" i="23"/>
  <c r="K13" i="23"/>
  <c r="F58" i="23"/>
  <c r="K25" i="23"/>
  <c r="F19" i="23"/>
  <c r="F15" i="23"/>
  <c r="H25" i="23"/>
  <c r="I21" i="23"/>
  <c r="C19" i="24" s="1"/>
  <c r="F11" i="23"/>
  <c r="C6" i="24"/>
  <c r="H11" i="23"/>
  <c r="K11" i="23"/>
  <c r="L29" i="23"/>
  <c r="B1" i="22"/>
  <c r="B2" i="22"/>
  <c r="B3" i="22"/>
  <c r="C4" i="22"/>
  <c r="C5" i="22"/>
  <c r="C24" i="22"/>
  <c r="C25" i="22"/>
  <c r="C26" i="22"/>
  <c r="C27" i="22"/>
  <c r="C28" i="22"/>
  <c r="C29" i="22"/>
  <c r="C30" i="22"/>
  <c r="C31" i="22"/>
  <c r="C32" i="22"/>
  <c r="C33" i="22"/>
  <c r="C34" i="22"/>
  <c r="C35" i="22"/>
  <c r="C36" i="22"/>
  <c r="C37" i="22"/>
  <c r="C38" i="22"/>
  <c r="C39" i="22"/>
  <c r="C40" i="22"/>
  <c r="C41" i="22"/>
  <c r="B7" i="21"/>
  <c r="M7" i="21"/>
  <c r="E11" i="21"/>
  <c r="G11" i="21" s="1"/>
  <c r="I11" i="21"/>
  <c r="J11" i="21"/>
  <c r="O11" i="21"/>
  <c r="E12" i="21"/>
  <c r="K12" i="21" s="1"/>
  <c r="I12" i="21"/>
  <c r="J12" i="21"/>
  <c r="O12" i="21"/>
  <c r="E13" i="21"/>
  <c r="H13" i="21" s="1"/>
  <c r="I13" i="21"/>
  <c r="J13" i="21"/>
  <c r="O13" i="21"/>
  <c r="E14" i="21"/>
  <c r="H14" i="21" s="1"/>
  <c r="I14" i="21"/>
  <c r="J14" i="21"/>
  <c r="O14" i="21"/>
  <c r="E15" i="21"/>
  <c r="K15" i="21" s="1"/>
  <c r="I15" i="21"/>
  <c r="J15" i="21"/>
  <c r="O15" i="21"/>
  <c r="E16" i="21"/>
  <c r="H16" i="21" s="1"/>
  <c r="I16" i="21"/>
  <c r="J16" i="21"/>
  <c r="O16" i="21"/>
  <c r="E17" i="21"/>
  <c r="G17" i="21" s="1"/>
  <c r="I17" i="21"/>
  <c r="J17" i="21"/>
  <c r="O17" i="21"/>
  <c r="E18" i="21"/>
  <c r="H18" i="21" s="1"/>
  <c r="I18" i="21"/>
  <c r="J18" i="21"/>
  <c r="O18" i="21"/>
  <c r="O21" i="21" s="1"/>
  <c r="C48" i="22" s="1"/>
  <c r="E19" i="21"/>
  <c r="I19" i="21"/>
  <c r="J19" i="21"/>
  <c r="O19" i="21"/>
  <c r="E20" i="21"/>
  <c r="I20" i="21"/>
  <c r="J20" i="21"/>
  <c r="O20" i="21"/>
  <c r="C21" i="21"/>
  <c r="D21" i="21"/>
  <c r="F25" i="21"/>
  <c r="F26" i="21"/>
  <c r="F27" i="21"/>
  <c r="F28" i="21"/>
  <c r="F29" i="21"/>
  <c r="H29" i="21"/>
  <c r="K29" i="21"/>
  <c r="F30" i="21"/>
  <c r="H30" i="21" s="1"/>
  <c r="K30" i="21"/>
  <c r="F31" i="21"/>
  <c r="H31" i="21" s="1"/>
  <c r="F32" i="21"/>
  <c r="K32" i="21" s="1"/>
  <c r="F33" i="21"/>
  <c r="F34" i="21"/>
  <c r="G34" i="21" s="1"/>
  <c r="F35" i="21"/>
  <c r="H35" i="21" s="1"/>
  <c r="F36" i="21"/>
  <c r="H36" i="21" s="1"/>
  <c r="F37" i="21"/>
  <c r="G37" i="21" s="1"/>
  <c r="F38" i="21"/>
  <c r="H38" i="21" s="1"/>
  <c r="F39" i="21"/>
  <c r="H39" i="21" s="1"/>
  <c r="C40" i="21"/>
  <c r="C65" i="21"/>
  <c r="E57" i="21"/>
  <c r="E58" i="21"/>
  <c r="E59" i="21"/>
  <c r="E60" i="21"/>
  <c r="D94" i="21"/>
  <c r="C42" i="22"/>
  <c r="G30" i="21"/>
  <c r="G29" i="21"/>
  <c r="L29" i="21" s="1"/>
  <c r="F14" i="21"/>
  <c r="C6" i="22"/>
  <c r="F11" i="21"/>
  <c r="G32" i="21"/>
  <c r="H32" i="21"/>
  <c r="H28" i="21"/>
  <c r="F20" i="21"/>
  <c r="H20" i="21"/>
  <c r="G20" i="21"/>
  <c r="K20" i="21"/>
  <c r="G28" i="21"/>
  <c r="K28" i="21"/>
  <c r="L28" i="21" s="1"/>
  <c r="G12" i="21"/>
  <c r="F16" i="21"/>
  <c r="I21" i="21"/>
  <c r="I65" i="21" s="1"/>
  <c r="C18" i="22" s="1"/>
  <c r="K39" i="21"/>
  <c r="K31" i="21"/>
  <c r="K27" i="21"/>
  <c r="H19" i="21"/>
  <c r="K19" i="21"/>
  <c r="H15" i="21"/>
  <c r="J57" i="21"/>
  <c r="B1" i="20"/>
  <c r="B2" i="20"/>
  <c r="B3" i="20"/>
  <c r="C4" i="20"/>
  <c r="C5" i="20"/>
  <c r="B7" i="19"/>
  <c r="C6" i="20" s="1"/>
  <c r="C24" i="20"/>
  <c r="C25" i="20"/>
  <c r="C26" i="20"/>
  <c r="C27" i="20"/>
  <c r="C28" i="20"/>
  <c r="C29" i="20"/>
  <c r="C30" i="20"/>
  <c r="C31" i="20"/>
  <c r="C32" i="20"/>
  <c r="C33" i="20"/>
  <c r="C34" i="20"/>
  <c r="C35" i="20"/>
  <c r="C36" i="20"/>
  <c r="C37" i="20"/>
  <c r="C38" i="20"/>
  <c r="C39" i="20"/>
  <c r="C40" i="20"/>
  <c r="C41" i="20"/>
  <c r="M7" i="19"/>
  <c r="E11" i="19"/>
  <c r="G11" i="19" s="1"/>
  <c r="F11" i="19"/>
  <c r="I11" i="19"/>
  <c r="J11" i="19"/>
  <c r="O11" i="19"/>
  <c r="E12" i="19"/>
  <c r="I12" i="19"/>
  <c r="J12" i="19"/>
  <c r="O12" i="19"/>
  <c r="E13" i="19"/>
  <c r="F13" i="19" s="1"/>
  <c r="I13" i="19"/>
  <c r="J13" i="19"/>
  <c r="J14" i="19"/>
  <c r="J21" i="19" s="1"/>
  <c r="J65" i="19" s="1"/>
  <c r="C19" i="20" s="1"/>
  <c r="J15" i="19"/>
  <c r="J16" i="19"/>
  <c r="J17" i="19"/>
  <c r="J18" i="19"/>
  <c r="J19" i="19"/>
  <c r="J20" i="19"/>
  <c r="O13" i="19"/>
  <c r="E14" i="19"/>
  <c r="F14" i="19" s="1"/>
  <c r="I14" i="19"/>
  <c r="O14" i="19"/>
  <c r="E15" i="19"/>
  <c r="G15" i="19" s="1"/>
  <c r="I15" i="19"/>
  <c r="O15" i="19"/>
  <c r="E16" i="19"/>
  <c r="F16" i="19" s="1"/>
  <c r="I16" i="19"/>
  <c r="I21" i="19" s="1"/>
  <c r="I65" i="19" s="1"/>
  <c r="C18" i="20" s="1"/>
  <c r="O16" i="19"/>
  <c r="E17" i="19"/>
  <c r="F17" i="19" s="1"/>
  <c r="I17" i="19"/>
  <c r="O17" i="19"/>
  <c r="E18" i="19"/>
  <c r="G18" i="19" s="1"/>
  <c r="F18" i="19"/>
  <c r="I18" i="19"/>
  <c r="O18" i="19"/>
  <c r="E19" i="19"/>
  <c r="G19" i="19"/>
  <c r="F19" i="19"/>
  <c r="I19" i="19"/>
  <c r="O19" i="19"/>
  <c r="E20" i="19"/>
  <c r="F20" i="19"/>
  <c r="I20" i="19"/>
  <c r="O20" i="19"/>
  <c r="C21" i="19"/>
  <c r="D21" i="19"/>
  <c r="F25" i="19"/>
  <c r="G25" i="19" s="1"/>
  <c r="L25" i="19" s="1"/>
  <c r="F26" i="19"/>
  <c r="H26" i="19" s="1"/>
  <c r="F27" i="19"/>
  <c r="H27" i="19" s="1"/>
  <c r="F28" i="19"/>
  <c r="G28" i="19"/>
  <c r="F29" i="19"/>
  <c r="G29" i="19" s="1"/>
  <c r="F30" i="19"/>
  <c r="G30" i="19" s="1"/>
  <c r="F31" i="19"/>
  <c r="H31" i="19" s="1"/>
  <c r="F32" i="19"/>
  <c r="G32" i="19" s="1"/>
  <c r="F33" i="19"/>
  <c r="G33" i="19" s="1"/>
  <c r="F34" i="19"/>
  <c r="H34" i="19" s="1"/>
  <c r="F35" i="19"/>
  <c r="G35" i="19" s="1"/>
  <c r="L35" i="19" s="1"/>
  <c r="H35" i="19"/>
  <c r="F36" i="19"/>
  <c r="G36" i="19" s="1"/>
  <c r="F37" i="19"/>
  <c r="G37" i="19" s="1"/>
  <c r="F38" i="19"/>
  <c r="G38" i="19" s="1"/>
  <c r="F39" i="19"/>
  <c r="H39" i="19" s="1"/>
  <c r="C40" i="19"/>
  <c r="E57" i="19"/>
  <c r="F57" i="19" s="1"/>
  <c r="E58" i="19"/>
  <c r="F58" i="19"/>
  <c r="E59" i="19"/>
  <c r="F59" i="19" s="1"/>
  <c r="E60" i="19"/>
  <c r="F60" i="19" s="1"/>
  <c r="D94" i="19"/>
  <c r="C42" i="20"/>
  <c r="G13" i="19"/>
  <c r="H13" i="19"/>
  <c r="K13" i="19"/>
  <c r="C65" i="19"/>
  <c r="K34" i="19"/>
  <c r="K33" i="19"/>
  <c r="K25" i="19"/>
  <c r="H25" i="19"/>
  <c r="H18" i="19"/>
  <c r="K18" i="19"/>
  <c r="H17" i="19"/>
  <c r="E61" i="19"/>
  <c r="C10" i="20"/>
  <c r="K17" i="19"/>
  <c r="G17" i="19"/>
  <c r="K36" i="19"/>
  <c r="K32" i="19"/>
  <c r="K28" i="19"/>
  <c r="E21" i="19"/>
  <c r="C9" i="20" s="1"/>
  <c r="H20" i="19"/>
  <c r="H16" i="19"/>
  <c r="H12" i="19"/>
  <c r="K39" i="19"/>
  <c r="H36" i="19"/>
  <c r="K35" i="19"/>
  <c r="H32" i="19"/>
  <c r="K31" i="19"/>
  <c r="H28" i="19"/>
  <c r="K27" i="19"/>
  <c r="K20" i="19"/>
  <c r="G20" i="19"/>
  <c r="H19" i="19"/>
  <c r="L20" i="19" s="1"/>
  <c r="K16" i="19"/>
  <c r="G16" i="19"/>
  <c r="K12" i="19"/>
  <c r="H11" i="19"/>
  <c r="F40" i="19"/>
  <c r="C11" i="20" s="1"/>
  <c r="K19" i="19"/>
  <c r="K11" i="19"/>
  <c r="B1" i="18"/>
  <c r="B2" i="18"/>
  <c r="B3" i="18"/>
  <c r="C4" i="18"/>
  <c r="C5" i="18"/>
  <c r="B7" i="17"/>
  <c r="C6" i="18" s="1"/>
  <c r="C24" i="18"/>
  <c r="C25" i="18"/>
  <c r="C26" i="18"/>
  <c r="C27" i="18"/>
  <c r="C28" i="18"/>
  <c r="C29" i="18"/>
  <c r="C30" i="18"/>
  <c r="C31" i="18"/>
  <c r="C32" i="18"/>
  <c r="C33" i="18"/>
  <c r="C34" i="18"/>
  <c r="C35" i="18"/>
  <c r="C36" i="18"/>
  <c r="C37" i="18"/>
  <c r="C38" i="18"/>
  <c r="C39" i="18"/>
  <c r="C40" i="18"/>
  <c r="C41" i="18"/>
  <c r="M7" i="17"/>
  <c r="E11" i="17"/>
  <c r="G11" i="17" s="1"/>
  <c r="F11" i="17"/>
  <c r="I11" i="17"/>
  <c r="J11" i="17"/>
  <c r="O11" i="17"/>
  <c r="E12" i="17"/>
  <c r="F12" i="17" s="1"/>
  <c r="I12" i="17"/>
  <c r="J12" i="17"/>
  <c r="O12" i="17"/>
  <c r="E13" i="17"/>
  <c r="F13" i="17" s="1"/>
  <c r="I13" i="17"/>
  <c r="J13" i="17"/>
  <c r="O13" i="17"/>
  <c r="E14" i="17"/>
  <c r="H14" i="17" s="1"/>
  <c r="I14" i="17"/>
  <c r="J14" i="17"/>
  <c r="O14" i="17"/>
  <c r="O21" i="17" s="1"/>
  <c r="C48" i="18" s="1"/>
  <c r="E15" i="17"/>
  <c r="G15" i="17" s="1"/>
  <c r="I15" i="17"/>
  <c r="J15" i="17"/>
  <c r="O15" i="17"/>
  <c r="E16" i="17"/>
  <c r="F16" i="17" s="1"/>
  <c r="I16" i="17"/>
  <c r="J16" i="17"/>
  <c r="O16" i="17"/>
  <c r="E17" i="17"/>
  <c r="H17" i="17" s="1"/>
  <c r="I17" i="17"/>
  <c r="J17" i="17"/>
  <c r="K17" i="17"/>
  <c r="O17" i="17"/>
  <c r="E18" i="17"/>
  <c r="H18" i="17" s="1"/>
  <c r="I18" i="17"/>
  <c r="J18" i="17"/>
  <c r="J21" i="17" s="1"/>
  <c r="J65" i="17" s="1"/>
  <c r="C19" i="18" s="1"/>
  <c r="O18" i="17"/>
  <c r="E19" i="17"/>
  <c r="G19" i="17" s="1"/>
  <c r="I19" i="17"/>
  <c r="J19" i="17"/>
  <c r="O19" i="17"/>
  <c r="E20" i="17"/>
  <c r="F20" i="17" s="1"/>
  <c r="I20" i="17"/>
  <c r="J20" i="17"/>
  <c r="O20" i="17"/>
  <c r="C21" i="17"/>
  <c r="D21" i="17"/>
  <c r="F25" i="17"/>
  <c r="G25" i="17" s="1"/>
  <c r="F26" i="17"/>
  <c r="G26" i="17" s="1"/>
  <c r="F27" i="17"/>
  <c r="H27" i="17" s="1"/>
  <c r="F28" i="17"/>
  <c r="F29" i="17"/>
  <c r="G29" i="17" s="1"/>
  <c r="L29" i="17" s="1"/>
  <c r="H29" i="17"/>
  <c r="F30" i="17"/>
  <c r="H30" i="17" s="1"/>
  <c r="F31" i="17"/>
  <c r="G31" i="17" s="1"/>
  <c r="F32" i="17"/>
  <c r="K32" i="17" s="1"/>
  <c r="F33" i="17"/>
  <c r="H33" i="17" s="1"/>
  <c r="F34" i="17"/>
  <c r="H34" i="17" s="1"/>
  <c r="F35" i="17"/>
  <c r="H35" i="17" s="1"/>
  <c r="F36" i="17"/>
  <c r="H36" i="17" s="1"/>
  <c r="F37" i="17"/>
  <c r="G37" i="17" s="1"/>
  <c r="F38" i="17"/>
  <c r="H38" i="17"/>
  <c r="G38" i="17"/>
  <c r="F39" i="17"/>
  <c r="H39" i="17" s="1"/>
  <c r="C40" i="17"/>
  <c r="C65" i="17" s="1"/>
  <c r="E57" i="17"/>
  <c r="F57" i="17"/>
  <c r="E58" i="17"/>
  <c r="F58" i="17" s="1"/>
  <c r="E59" i="17"/>
  <c r="F59" i="17"/>
  <c r="E60" i="17"/>
  <c r="F60" i="17"/>
  <c r="D94" i="17"/>
  <c r="C42" i="18" s="1"/>
  <c r="K26" i="17"/>
  <c r="H13" i="17"/>
  <c r="E61" i="17"/>
  <c r="C10" i="18" s="1"/>
  <c r="K38" i="17"/>
  <c r="K37" i="17"/>
  <c r="K30" i="17"/>
  <c r="K29" i="17"/>
  <c r="H26" i="17"/>
  <c r="K18" i="17"/>
  <c r="F18" i="17"/>
  <c r="K14" i="17"/>
  <c r="F15" i="17"/>
  <c r="F19" i="17"/>
  <c r="K13" i="17"/>
  <c r="H37" i="17"/>
  <c r="I21" i="17"/>
  <c r="I65" i="17" s="1"/>
  <c r="C18" i="18" s="1"/>
  <c r="J60" i="17"/>
  <c r="J57" i="17"/>
  <c r="G32" i="17"/>
  <c r="G28" i="17"/>
  <c r="H28" i="17"/>
  <c r="L28" i="17" s="1"/>
  <c r="K28" i="17"/>
  <c r="H20" i="17"/>
  <c r="H16" i="17"/>
  <c r="K39" i="17"/>
  <c r="K35" i="17"/>
  <c r="K20" i="17"/>
  <c r="G20" i="17"/>
  <c r="H19" i="17"/>
  <c r="K19" i="17"/>
  <c r="K16" i="17"/>
  <c r="G16" i="17"/>
  <c r="H15" i="17"/>
  <c r="K12" i="17"/>
  <c r="K21" i="17" s="1"/>
  <c r="H11" i="17"/>
  <c r="K15" i="17"/>
  <c r="K11" i="17"/>
  <c r="J58" i="21" l="1"/>
  <c r="H48" i="23"/>
  <c r="G48" i="23"/>
  <c r="I48" i="23"/>
  <c r="K18" i="23"/>
  <c r="G34" i="23"/>
  <c r="L35" i="23"/>
  <c r="E62" i="23"/>
  <c r="G58" i="23"/>
  <c r="H58" i="23"/>
  <c r="C66" i="23"/>
  <c r="O21" i="23"/>
  <c r="C41" i="24" s="1"/>
  <c r="J21" i="23"/>
  <c r="J66" i="23" s="1"/>
  <c r="C20" i="24" s="1"/>
  <c r="H61" i="23"/>
  <c r="G61" i="23"/>
  <c r="G50" i="23"/>
  <c r="J50" i="23" s="1"/>
  <c r="H50" i="23"/>
  <c r="I50" i="23"/>
  <c r="F47" i="23"/>
  <c r="F53" i="23" s="1"/>
  <c r="I47" i="23"/>
  <c r="G47" i="23"/>
  <c r="H47" i="23"/>
  <c r="H59" i="23"/>
  <c r="G59" i="23"/>
  <c r="L13" i="23"/>
  <c r="L15" i="23"/>
  <c r="L17" i="23"/>
  <c r="L18" i="23"/>
  <c r="F18" i="23"/>
  <c r="L19" i="23" s="1"/>
  <c r="F60" i="23"/>
  <c r="J60" i="23" s="1"/>
  <c r="G60" i="23"/>
  <c r="H60" i="23"/>
  <c r="H52" i="23"/>
  <c r="I52" i="23"/>
  <c r="G52" i="23"/>
  <c r="F49" i="23"/>
  <c r="G49" i="23"/>
  <c r="H49" i="23"/>
  <c r="I49" i="23"/>
  <c r="E53" i="23"/>
  <c r="C10" i="24" s="1"/>
  <c r="J59" i="23"/>
  <c r="K26" i="23"/>
  <c r="L33" i="23"/>
  <c r="F59" i="23"/>
  <c r="F51" i="23"/>
  <c r="I51" i="23"/>
  <c r="G51" i="23"/>
  <c r="H51" i="23"/>
  <c r="F48" i="23"/>
  <c r="J48" i="23" s="1"/>
  <c r="G46" i="23"/>
  <c r="G53" i="23" s="1"/>
  <c r="I46" i="23"/>
  <c r="H46" i="23"/>
  <c r="M90" i="23"/>
  <c r="K37" i="27"/>
  <c r="K31" i="27"/>
  <c r="K35" i="27"/>
  <c r="H32" i="25"/>
  <c r="K28" i="25"/>
  <c r="H36" i="25"/>
  <c r="L36" i="25" s="1"/>
  <c r="K32" i="25"/>
  <c r="L32" i="25" s="1"/>
  <c r="L39" i="25"/>
  <c r="L28" i="19"/>
  <c r="K29" i="19"/>
  <c r="L36" i="19"/>
  <c r="H33" i="19"/>
  <c r="L33" i="19" s="1"/>
  <c r="H29" i="19"/>
  <c r="K26" i="19"/>
  <c r="K30" i="19"/>
  <c r="G26" i="19"/>
  <c r="L38" i="17"/>
  <c r="L32" i="17"/>
  <c r="K36" i="17"/>
  <c r="H32" i="17"/>
  <c r="K25" i="17"/>
  <c r="G36" i="17"/>
  <c r="F40" i="17"/>
  <c r="C11" i="18" s="1"/>
  <c r="K27" i="17"/>
  <c r="K31" i="17"/>
  <c r="G27" i="17"/>
  <c r="L27" i="17" s="1"/>
  <c r="H25" i="17"/>
  <c r="L25" i="17" s="1"/>
  <c r="G35" i="17"/>
  <c r="K30" i="23"/>
  <c r="L30" i="23" s="1"/>
  <c r="K34" i="23"/>
  <c r="L34" i="23" s="1"/>
  <c r="K38" i="23"/>
  <c r="L38" i="23" s="1"/>
  <c r="L27" i="23"/>
  <c r="L36" i="23"/>
  <c r="H26" i="23"/>
  <c r="L28" i="23"/>
  <c r="L37" i="23"/>
  <c r="L31" i="23"/>
  <c r="H37" i="21"/>
  <c r="G36" i="21"/>
  <c r="K36" i="21"/>
  <c r="K35" i="21"/>
  <c r="G38" i="21"/>
  <c r="K38" i="21"/>
  <c r="L38" i="21" s="1"/>
  <c r="L32" i="21"/>
  <c r="K34" i="21"/>
  <c r="F40" i="21"/>
  <c r="C11" i="22" s="1"/>
  <c r="K37" i="21"/>
  <c r="G35" i="21"/>
  <c r="L35" i="21" s="1"/>
  <c r="H34" i="21"/>
  <c r="L34" i="21" s="1"/>
  <c r="J60" i="25"/>
  <c r="J52" i="25"/>
  <c r="J50" i="21"/>
  <c r="J52" i="21"/>
  <c r="J49" i="21"/>
  <c r="J46" i="21"/>
  <c r="J53" i="19"/>
  <c r="J52" i="19"/>
  <c r="J47" i="19"/>
  <c r="J58" i="19"/>
  <c r="J49" i="17"/>
  <c r="J46" i="17"/>
  <c r="J54" i="17"/>
  <c r="J50" i="17"/>
  <c r="J52" i="17"/>
  <c r="J59" i="17"/>
  <c r="J52" i="27"/>
  <c r="J53" i="27"/>
  <c r="J48" i="27"/>
  <c r="J54" i="27"/>
  <c r="J58" i="27"/>
  <c r="H62" i="23"/>
  <c r="L17" i="25"/>
  <c r="G20" i="25"/>
  <c r="K12" i="25"/>
  <c r="H16" i="25"/>
  <c r="F12" i="25"/>
  <c r="L12" i="25" s="1"/>
  <c r="O21" i="25"/>
  <c r="C52" i="26" s="1"/>
  <c r="G12" i="25"/>
  <c r="K16" i="25"/>
  <c r="L28" i="25"/>
  <c r="E21" i="25"/>
  <c r="H11" i="21"/>
  <c r="H21" i="21" s="1"/>
  <c r="G16" i="21"/>
  <c r="H12" i="21"/>
  <c r="L12" i="21" s="1"/>
  <c r="G14" i="21"/>
  <c r="H17" i="21"/>
  <c r="F18" i="21"/>
  <c r="K14" i="21"/>
  <c r="G13" i="21"/>
  <c r="L17" i="21"/>
  <c r="K16" i="21"/>
  <c r="F12" i="21"/>
  <c r="K17" i="21"/>
  <c r="F17" i="21"/>
  <c r="K11" i="21"/>
  <c r="G18" i="21"/>
  <c r="K18" i="21"/>
  <c r="K13" i="21"/>
  <c r="F13" i="21"/>
  <c r="L12" i="19"/>
  <c r="H14" i="19"/>
  <c r="H21" i="19" s="1"/>
  <c r="G12" i="19"/>
  <c r="L32" i="19"/>
  <c r="L19" i="19"/>
  <c r="G14" i="19"/>
  <c r="G21" i="19" s="1"/>
  <c r="F12" i="19"/>
  <c r="K15" i="19"/>
  <c r="L29" i="19"/>
  <c r="L17" i="19"/>
  <c r="H15" i="19"/>
  <c r="K14" i="19"/>
  <c r="K21" i="19" s="1"/>
  <c r="L18" i="19"/>
  <c r="O21" i="19"/>
  <c r="C48" i="20" s="1"/>
  <c r="L37" i="17"/>
  <c r="E21" i="17"/>
  <c r="L35" i="17"/>
  <c r="L20" i="17"/>
  <c r="H12" i="17"/>
  <c r="G12" i="17"/>
  <c r="L12" i="17" s="1"/>
  <c r="G13" i="17"/>
  <c r="L13" i="17" s="1"/>
  <c r="F14" i="17"/>
  <c r="L17" i="17"/>
  <c r="G14" i="17"/>
  <c r="F25" i="27"/>
  <c r="K25" i="27"/>
  <c r="G21" i="27"/>
  <c r="J13" i="27"/>
  <c r="K22" i="27"/>
  <c r="K38" i="27"/>
  <c r="L34" i="27"/>
  <c r="G22" i="27"/>
  <c r="L23" i="27" s="1"/>
  <c r="F22" i="27"/>
  <c r="K21" i="27"/>
  <c r="L37" i="27"/>
  <c r="O13" i="27"/>
  <c r="C50" i="28" s="1"/>
  <c r="L20" i="27"/>
  <c r="O27" i="27"/>
  <c r="L25" i="27"/>
  <c r="G14" i="23"/>
  <c r="G21" i="23" s="1"/>
  <c r="F21" i="23"/>
  <c r="K14" i="23"/>
  <c r="K21" i="23" s="1"/>
  <c r="H14" i="23"/>
  <c r="E21" i="23"/>
  <c r="C9" i="24" s="1"/>
  <c r="I27" i="27"/>
  <c r="I63" i="27" s="1"/>
  <c r="C19" i="28" s="1"/>
  <c r="G40" i="23"/>
  <c r="F40" i="23"/>
  <c r="C12" i="24" s="1"/>
  <c r="L25" i="23"/>
  <c r="E27" i="27"/>
  <c r="C10" i="28" s="1"/>
  <c r="F17" i="27"/>
  <c r="L17" i="27" s="1"/>
  <c r="G11" i="27"/>
  <c r="F11" i="27"/>
  <c r="K11" i="27"/>
  <c r="L14" i="17"/>
  <c r="H21" i="17"/>
  <c r="L13" i="19"/>
  <c r="L11" i="17"/>
  <c r="J58" i="17"/>
  <c r="J60" i="19"/>
  <c r="L11" i="19"/>
  <c r="L26" i="17"/>
  <c r="L15" i="17"/>
  <c r="L16" i="17"/>
  <c r="J59" i="19"/>
  <c r="J57" i="19"/>
  <c r="L26" i="19"/>
  <c r="G34" i="17"/>
  <c r="G33" i="17"/>
  <c r="H31" i="17"/>
  <c r="G18" i="17"/>
  <c r="L19" i="17" s="1"/>
  <c r="G17" i="17"/>
  <c r="K25" i="21"/>
  <c r="L25" i="21"/>
  <c r="J55" i="17"/>
  <c r="H53" i="23"/>
  <c r="F17" i="17"/>
  <c r="L18" i="17" s="1"/>
  <c r="K38" i="19"/>
  <c r="K37" i="19"/>
  <c r="G31" i="19"/>
  <c r="L31" i="19" s="1"/>
  <c r="H30" i="19"/>
  <c r="L30" i="19" s="1"/>
  <c r="E61" i="21"/>
  <c r="H33" i="21"/>
  <c r="G33" i="21"/>
  <c r="K33" i="21"/>
  <c r="J21" i="21"/>
  <c r="J65" i="21" s="1"/>
  <c r="C19" i="22" s="1"/>
  <c r="G39" i="17"/>
  <c r="L39" i="17" s="1"/>
  <c r="K34" i="17"/>
  <c r="K33" i="17"/>
  <c r="G30" i="17"/>
  <c r="L30" i="17" s="1"/>
  <c r="D65" i="19"/>
  <c r="G39" i="19"/>
  <c r="L39" i="19" s="1"/>
  <c r="H38" i="19"/>
  <c r="H37" i="19"/>
  <c r="G34" i="19"/>
  <c r="L34" i="19" s="1"/>
  <c r="G27" i="19"/>
  <c r="F15" i="19"/>
  <c r="F21" i="19" s="1"/>
  <c r="J60" i="21"/>
  <c r="L30" i="21"/>
  <c r="H27" i="21"/>
  <c r="G27" i="21"/>
  <c r="L27" i="21" s="1"/>
  <c r="F19" i="21"/>
  <c r="G19" i="21"/>
  <c r="L13" i="21"/>
  <c r="L37" i="21"/>
  <c r="G26" i="21"/>
  <c r="L26" i="21" s="1"/>
  <c r="H26" i="21"/>
  <c r="K26" i="21"/>
  <c r="F15" i="21"/>
  <c r="E21" i="21"/>
  <c r="G15" i="21"/>
  <c r="C11" i="24"/>
  <c r="F61" i="21"/>
  <c r="J55" i="21"/>
  <c r="L16" i="23"/>
  <c r="H21" i="23"/>
  <c r="G62" i="23"/>
  <c r="I62" i="23"/>
  <c r="F51" i="17"/>
  <c r="J47" i="21"/>
  <c r="C6" i="26"/>
  <c r="J27" i="27"/>
  <c r="F55" i="19"/>
  <c r="F12" i="27"/>
  <c r="H12" i="27"/>
  <c r="K12" i="27"/>
  <c r="G12" i="27"/>
  <c r="L12" i="27" s="1"/>
  <c r="H38" i="27"/>
  <c r="G57" i="25"/>
  <c r="G53" i="25"/>
  <c r="G49" i="25"/>
  <c r="G31" i="21"/>
  <c r="L31" i="21" s="1"/>
  <c r="L11" i="23"/>
  <c r="F62" i="23"/>
  <c r="J52" i="23"/>
  <c r="J56" i="17"/>
  <c r="J48" i="17"/>
  <c r="J48" i="19"/>
  <c r="J51" i="19"/>
  <c r="J57" i="23"/>
  <c r="L26" i="27"/>
  <c r="E13" i="27"/>
  <c r="H13" i="27"/>
  <c r="J45" i="27"/>
  <c r="G40" i="25"/>
  <c r="G39" i="21"/>
  <c r="L39" i="21" s="1"/>
  <c r="J58" i="23"/>
  <c r="L18" i="27"/>
  <c r="L21" i="27"/>
  <c r="L22" i="27"/>
  <c r="J51" i="27"/>
  <c r="F61" i="25"/>
  <c r="G59" i="25"/>
  <c r="J59" i="25" s="1"/>
  <c r="G55" i="25"/>
  <c r="G51" i="25"/>
  <c r="G47" i="25"/>
  <c r="H61" i="25"/>
  <c r="H17" i="25"/>
  <c r="H13" i="25"/>
  <c r="G17" i="25"/>
  <c r="L18" i="25" s="1"/>
  <c r="G13" i="25"/>
  <c r="F55" i="27"/>
  <c r="F19" i="27"/>
  <c r="K19" i="27"/>
  <c r="K27" i="27" s="1"/>
  <c r="H23" i="27"/>
  <c r="H27" i="27" s="1"/>
  <c r="F47" i="27"/>
  <c r="F38" i="27"/>
  <c r="G19" i="27"/>
  <c r="G27" i="27" s="1"/>
  <c r="G31" i="27"/>
  <c r="G35" i="27"/>
  <c r="L35" i="27" s="1"/>
  <c r="J49" i="27"/>
  <c r="K38" i="25"/>
  <c r="K34" i="25"/>
  <c r="K30" i="25"/>
  <c r="K26" i="25"/>
  <c r="K19" i="25"/>
  <c r="K15" i="25"/>
  <c r="K11" i="25"/>
  <c r="H38" i="25"/>
  <c r="H34" i="25"/>
  <c r="H30" i="25"/>
  <c r="H26" i="25"/>
  <c r="H19" i="25"/>
  <c r="H15" i="25"/>
  <c r="H11" i="25"/>
  <c r="G19" i="25"/>
  <c r="G15" i="25"/>
  <c r="G11" i="25"/>
  <c r="L31" i="27"/>
  <c r="F23" i="27"/>
  <c r="L24" i="27" s="1"/>
  <c r="G61" i="21" l="1"/>
  <c r="J56" i="21"/>
  <c r="J53" i="21"/>
  <c r="J51" i="23"/>
  <c r="L26" i="23"/>
  <c r="J49" i="23"/>
  <c r="J46" i="23"/>
  <c r="L14" i="23"/>
  <c r="J47" i="23"/>
  <c r="J61" i="23"/>
  <c r="K40" i="19"/>
  <c r="H40" i="17"/>
  <c r="L36" i="17"/>
  <c r="D66" i="23"/>
  <c r="D69" i="23" s="1"/>
  <c r="C13" i="24" s="1"/>
  <c r="K40" i="23"/>
  <c r="L40" i="23" s="1"/>
  <c r="H40" i="23"/>
  <c r="H66" i="23" s="1"/>
  <c r="C18" i="24" s="1"/>
  <c r="L36" i="21"/>
  <c r="L33" i="21"/>
  <c r="J51" i="25"/>
  <c r="J55" i="25"/>
  <c r="J57" i="25"/>
  <c r="J51" i="21"/>
  <c r="J48" i="21"/>
  <c r="J54" i="19"/>
  <c r="J49" i="19"/>
  <c r="J50" i="19"/>
  <c r="J46" i="19"/>
  <c r="J57" i="27"/>
  <c r="J56" i="27"/>
  <c r="L38" i="25"/>
  <c r="H40" i="25"/>
  <c r="H65" i="25" s="1"/>
  <c r="C17" i="26" s="1"/>
  <c r="L20" i="25"/>
  <c r="K21" i="25"/>
  <c r="H21" i="25"/>
  <c r="L16" i="25"/>
  <c r="L13" i="25"/>
  <c r="F21" i="25"/>
  <c r="F65" i="25" s="1"/>
  <c r="D65" i="25"/>
  <c r="D68" i="25" s="1"/>
  <c r="C12" i="26" s="1"/>
  <c r="C9" i="26"/>
  <c r="L20" i="21"/>
  <c r="L19" i="21"/>
  <c r="L11" i="21"/>
  <c r="K21" i="21"/>
  <c r="G21" i="21"/>
  <c r="L18" i="21"/>
  <c r="L14" i="21"/>
  <c r="L14" i="19"/>
  <c r="L38" i="19"/>
  <c r="L37" i="19"/>
  <c r="C9" i="18"/>
  <c r="D65" i="17"/>
  <c r="D68" i="17" s="1"/>
  <c r="C12" i="18" s="1"/>
  <c r="J63" i="27"/>
  <c r="C20" i="28" s="1"/>
  <c r="K13" i="27"/>
  <c r="G66" i="23"/>
  <c r="C17" i="24" s="1"/>
  <c r="G13" i="27"/>
  <c r="L13" i="27" s="1"/>
  <c r="L11" i="27"/>
  <c r="F13" i="27"/>
  <c r="L21" i="19"/>
  <c r="C16" i="24"/>
  <c r="C9" i="22"/>
  <c r="D65" i="21"/>
  <c r="L21" i="21"/>
  <c r="G40" i="19"/>
  <c r="L27" i="19"/>
  <c r="L21" i="23"/>
  <c r="J47" i="17"/>
  <c r="G40" i="21"/>
  <c r="G21" i="17"/>
  <c r="C12" i="28"/>
  <c r="J47" i="25"/>
  <c r="I61" i="19"/>
  <c r="K65" i="19" s="1"/>
  <c r="C20" i="20" s="1"/>
  <c r="G61" i="19"/>
  <c r="F61" i="19"/>
  <c r="L16" i="21"/>
  <c r="L15" i="21"/>
  <c r="F21" i="21"/>
  <c r="F65" i="21" s="1"/>
  <c r="D68" i="19"/>
  <c r="C10" i="22"/>
  <c r="K40" i="21"/>
  <c r="H40" i="19"/>
  <c r="L31" i="17"/>
  <c r="F21" i="17"/>
  <c r="L30" i="25"/>
  <c r="G38" i="27"/>
  <c r="L38" i="27" s="1"/>
  <c r="G21" i="25"/>
  <c r="L11" i="25"/>
  <c r="L34" i="25"/>
  <c r="I59" i="27"/>
  <c r="K63" i="27" s="1"/>
  <c r="C21" i="28" s="1"/>
  <c r="F27" i="27"/>
  <c r="L27" i="27" s="1"/>
  <c r="L19" i="27"/>
  <c r="L26" i="25"/>
  <c r="J46" i="27"/>
  <c r="H61" i="19"/>
  <c r="J53" i="25"/>
  <c r="H61" i="21"/>
  <c r="I61" i="17"/>
  <c r="G61" i="17"/>
  <c r="F61" i="17"/>
  <c r="I53" i="23"/>
  <c r="J53" i="23" s="1"/>
  <c r="J59" i="21"/>
  <c r="H40" i="21"/>
  <c r="L33" i="17"/>
  <c r="G40" i="17"/>
  <c r="L15" i="25"/>
  <c r="K40" i="25"/>
  <c r="L40" i="25" s="1"/>
  <c r="J55" i="27"/>
  <c r="I61" i="25"/>
  <c r="F59" i="27"/>
  <c r="G61" i="25"/>
  <c r="C9" i="28"/>
  <c r="D63" i="27"/>
  <c r="J49" i="25"/>
  <c r="I61" i="21"/>
  <c r="J62" i="23"/>
  <c r="L15" i="19"/>
  <c r="L16" i="19"/>
  <c r="K40" i="17"/>
  <c r="L34" i="17"/>
  <c r="J61" i="25" l="1"/>
  <c r="D101" i="27"/>
  <c r="J61" i="21"/>
  <c r="H65" i="21"/>
  <c r="C17" i="22" s="1"/>
  <c r="J51" i="17"/>
  <c r="J47" i="27"/>
  <c r="M21" i="21"/>
  <c r="M21" i="19"/>
  <c r="G65" i="19"/>
  <c r="C16" i="20" s="1"/>
  <c r="F63" i="27"/>
  <c r="C15" i="26"/>
  <c r="H59" i="27"/>
  <c r="H63" i="27" s="1"/>
  <c r="C18" i="28" s="1"/>
  <c r="H65" i="19"/>
  <c r="C17" i="20" s="1"/>
  <c r="C12" i="20"/>
  <c r="J61" i="19"/>
  <c r="G65" i="17"/>
  <c r="C16" i="18" s="1"/>
  <c r="E98" i="23"/>
  <c r="D98" i="23"/>
  <c r="M21" i="23"/>
  <c r="M40" i="23" s="1"/>
  <c r="M53" i="23" s="1"/>
  <c r="M66" i="23" s="1"/>
  <c r="M72" i="23" s="1"/>
  <c r="M73" i="23" s="1"/>
  <c r="M74" i="23" s="1"/>
  <c r="M75" i="23" s="1"/>
  <c r="M76" i="23" s="1"/>
  <c r="M77" i="23" s="1"/>
  <c r="M78" i="23" s="1"/>
  <c r="M79" i="23" s="1"/>
  <c r="M80" i="23" s="1"/>
  <c r="M81" i="23" s="1"/>
  <c r="M86" i="23" s="1"/>
  <c r="M88" i="23" s="1"/>
  <c r="D68" i="21"/>
  <c r="F65" i="19"/>
  <c r="D66" i="27"/>
  <c r="L40" i="17"/>
  <c r="H61" i="17"/>
  <c r="H65" i="17" s="1"/>
  <c r="C17" i="18" s="1"/>
  <c r="G65" i="25"/>
  <c r="C16" i="26" s="1"/>
  <c r="K65" i="25"/>
  <c r="C20" i="26" s="1"/>
  <c r="K65" i="21"/>
  <c r="C20" i="22" s="1"/>
  <c r="J55" i="19"/>
  <c r="K66" i="23"/>
  <c r="K65" i="17"/>
  <c r="C20" i="18" s="1"/>
  <c r="E101" i="27"/>
  <c r="M13" i="27"/>
  <c r="M27" i="27" s="1"/>
  <c r="M38" i="27" s="1"/>
  <c r="G59" i="27"/>
  <c r="G63" i="27" s="1"/>
  <c r="C17" i="28" s="1"/>
  <c r="L21" i="17"/>
  <c r="F65" i="17"/>
  <c r="C15" i="22"/>
  <c r="L40" i="21"/>
  <c r="M40" i="21" s="1"/>
  <c r="M65" i="21" s="1"/>
  <c r="M73" i="21" s="1"/>
  <c r="M74" i="21" s="1"/>
  <c r="M75" i="21" s="1"/>
  <c r="M76" i="21" s="1"/>
  <c r="M77" i="21" s="1"/>
  <c r="M78" i="21" s="1"/>
  <c r="M79" i="21" s="1"/>
  <c r="M80" i="21" s="1"/>
  <c r="M81" i="21" s="1"/>
  <c r="M82" i="21" s="1"/>
  <c r="M83" i="21" s="1"/>
  <c r="M84" i="21" s="1"/>
  <c r="M85" i="21" s="1"/>
  <c r="M86" i="21" s="1"/>
  <c r="M87" i="21" s="1"/>
  <c r="M88" i="21" s="1"/>
  <c r="M89" i="21" s="1"/>
  <c r="M90" i="21" s="1"/>
  <c r="M91" i="21" s="1"/>
  <c r="M96" i="21" s="1"/>
  <c r="M98" i="21" s="1"/>
  <c r="L40" i="19"/>
  <c r="M40" i="19" s="1"/>
  <c r="L21" i="25"/>
  <c r="G65" i="21"/>
  <c r="C16" i="22" s="1"/>
  <c r="M65" i="19" l="1"/>
  <c r="M73" i="19" s="1"/>
  <c r="M74" i="19" s="1"/>
  <c r="M75" i="19" s="1"/>
  <c r="M76" i="19" s="1"/>
  <c r="M77" i="19" s="1"/>
  <c r="M78" i="19" s="1"/>
  <c r="M79" i="19" s="1"/>
  <c r="M80" i="19" s="1"/>
  <c r="M81" i="19" s="1"/>
  <c r="M82" i="19" s="1"/>
  <c r="M83" i="19" s="1"/>
  <c r="M84" i="19" s="1"/>
  <c r="M85" i="19" s="1"/>
  <c r="M86" i="19" s="1"/>
  <c r="M87" i="19" s="1"/>
  <c r="M88" i="19" s="1"/>
  <c r="M89" i="19" s="1"/>
  <c r="M90" i="19" s="1"/>
  <c r="M91" i="19" s="1"/>
  <c r="M96" i="19" s="1"/>
  <c r="M98" i="19" s="1"/>
  <c r="E105" i="21"/>
  <c r="D105" i="21"/>
  <c r="M21" i="25"/>
  <c r="M40" i="25" s="1"/>
  <c r="M65" i="25" s="1"/>
  <c r="M73" i="25" s="1"/>
  <c r="M74" i="25" s="1"/>
  <c r="M75" i="25" s="1"/>
  <c r="M76" i="25" s="1"/>
  <c r="M77" i="25" s="1"/>
  <c r="M78" i="25" s="1"/>
  <c r="M79" i="25" s="1"/>
  <c r="M80" i="25" s="1"/>
  <c r="M81" i="25" s="1"/>
  <c r="M82" i="25" s="1"/>
  <c r="M83" i="25" s="1"/>
  <c r="M84" i="25" s="1"/>
  <c r="M85" i="25" s="1"/>
  <c r="M86" i="25" s="1"/>
  <c r="M87" i="25" s="1"/>
  <c r="M88" i="25" s="1"/>
  <c r="M89" i="25" s="1"/>
  <c r="M90" i="25" s="1"/>
  <c r="M91" i="25" s="1"/>
  <c r="M96" i="25" s="1"/>
  <c r="M101" i="25" s="1"/>
  <c r="E109" i="25"/>
  <c r="D109" i="25"/>
  <c r="D105" i="19"/>
  <c r="E105" i="19"/>
  <c r="M21" i="17"/>
  <c r="M40" i="17" s="1"/>
  <c r="E105" i="17"/>
  <c r="D105" i="17"/>
  <c r="D69" i="21"/>
  <c r="C21" i="22" s="1"/>
  <c r="C21" i="24"/>
  <c r="L66" i="23"/>
  <c r="D70" i="23"/>
  <c r="L63" i="27"/>
  <c r="C12" i="22"/>
  <c r="D69" i="25"/>
  <c r="C15" i="20"/>
  <c r="D69" i="19"/>
  <c r="L65" i="19"/>
  <c r="J61" i="17"/>
  <c r="L65" i="25"/>
  <c r="D67" i="27"/>
  <c r="D68" i="27" s="1"/>
  <c r="D94" i="27" s="1"/>
  <c r="D96" i="27" s="1"/>
  <c r="K66" i="27"/>
  <c r="C16" i="28"/>
  <c r="C22" i="28" s="1"/>
  <c r="L65" i="17"/>
  <c r="C15" i="18"/>
  <c r="D69" i="17"/>
  <c r="L65" i="21"/>
  <c r="J59" i="27"/>
  <c r="M63" i="27" s="1"/>
  <c r="M71" i="27" s="1"/>
  <c r="M72" i="27" s="1"/>
  <c r="M73" i="27" s="1"/>
  <c r="M74" i="27" s="1"/>
  <c r="M75" i="27" s="1"/>
  <c r="M76" i="27" s="1"/>
  <c r="M77" i="27" s="1"/>
  <c r="M78" i="27" s="1"/>
  <c r="M79" i="27" s="1"/>
  <c r="M80" i="27" s="1"/>
  <c r="M81" i="27" s="1"/>
  <c r="M82" i="27" s="1"/>
  <c r="M83" i="27" s="1"/>
  <c r="M84" i="27" s="1"/>
  <c r="M85" i="27" s="1"/>
  <c r="M86" i="27" s="1"/>
  <c r="M87" i="27" s="1"/>
  <c r="M88" i="27" s="1"/>
  <c r="M89" i="27" s="1"/>
  <c r="M94" i="27" s="1"/>
  <c r="M96" i="27" s="1"/>
  <c r="M65" i="17" l="1"/>
  <c r="M73" i="17" s="1"/>
  <c r="M74" i="17" s="1"/>
  <c r="M75" i="17" s="1"/>
  <c r="M76" i="17" s="1"/>
  <c r="M77" i="17" s="1"/>
  <c r="M78" i="17" s="1"/>
  <c r="M79" i="17" s="1"/>
  <c r="M80" i="17" s="1"/>
  <c r="M81" i="17" s="1"/>
  <c r="M82" i="17" s="1"/>
  <c r="M83" i="17" s="1"/>
  <c r="M84" i="17" s="1"/>
  <c r="M85" i="17" s="1"/>
  <c r="M86" i="17" s="1"/>
  <c r="M87" i="17" s="1"/>
  <c r="M88" i="17" s="1"/>
  <c r="M89" i="17" s="1"/>
  <c r="M90" i="17" s="1"/>
  <c r="M91" i="17" s="1"/>
  <c r="M96" i="17" s="1"/>
  <c r="M98" i="17" s="1"/>
  <c r="D70" i="21"/>
  <c r="D96" i="21" s="1"/>
  <c r="D98" i="21" s="1"/>
  <c r="C44" i="22" s="1"/>
  <c r="C46" i="22" s="1"/>
  <c r="C45" i="28"/>
  <c r="C47" i="28" s="1"/>
  <c r="D98" i="27"/>
  <c r="C21" i="18"/>
  <c r="D70" i="17"/>
  <c r="D96" i="17" s="1"/>
  <c r="D98" i="17" s="1"/>
  <c r="C21" i="20"/>
  <c r="D70" i="19"/>
  <c r="D96" i="19" s="1"/>
  <c r="D98" i="19" s="1"/>
  <c r="C21" i="26"/>
  <c r="C23" i="26" s="1"/>
  <c r="D70" i="25"/>
  <c r="D96" i="25" s="1"/>
  <c r="C22" i="24"/>
  <c r="D71" i="23"/>
  <c r="D88" i="23" s="1"/>
  <c r="D90" i="23" s="1"/>
  <c r="D100" i="21" l="1"/>
  <c r="D92" i="23"/>
  <c r="C37" i="24"/>
  <c r="C39" i="24" s="1"/>
  <c r="D98" i="25"/>
  <c r="C46" i="26" s="1"/>
  <c r="D100" i="19"/>
  <c r="C44" i="20"/>
  <c r="C46" i="20" s="1"/>
  <c r="D100" i="17"/>
  <c r="C44" i="18"/>
  <c r="C46" i="18" s="1"/>
  <c r="D101" i="25" l="1"/>
  <c r="C48" i="26" l="1"/>
  <c r="C50" i="26" s="1"/>
  <c r="D103" i="25"/>
</calcChain>
</file>

<file path=xl/sharedStrings.xml><?xml version="1.0" encoding="utf-8"?>
<sst xmlns="http://schemas.openxmlformats.org/spreadsheetml/2006/main" count="1723" uniqueCount="148">
  <si>
    <t>Total Revenue</t>
  </si>
  <si>
    <t>FTE</t>
  </si>
  <si>
    <t>Row Totals</t>
  </si>
  <si>
    <t>Running Balance</t>
  </si>
  <si>
    <t/>
  </si>
  <si>
    <t>Total Salaries</t>
  </si>
  <si>
    <t>Total Benefits</t>
  </si>
  <si>
    <t>Subtotal Personnel</t>
  </si>
  <si>
    <t>Regis/Inservice</t>
  </si>
  <si>
    <t>Cell Phone</t>
  </si>
  <si>
    <t>Postage</t>
  </si>
  <si>
    <t>Printing</t>
  </si>
  <si>
    <t>Mileage</t>
  </si>
  <si>
    <t xml:space="preserve"> </t>
    <phoneticPr fontId="0" type="noConversion"/>
  </si>
  <si>
    <t>Fieldtrips</t>
  </si>
  <si>
    <t>Supplies</t>
    <phoneticPr fontId="0" type="noConversion"/>
  </si>
  <si>
    <t>Food</t>
  </si>
  <si>
    <t>Staff Rewards</t>
  </si>
  <si>
    <t>Textbooks</t>
  </si>
  <si>
    <t>Prof Books</t>
  </si>
  <si>
    <t>Software</t>
  </si>
  <si>
    <t>Prof. Dues</t>
    <phoneticPr fontId="0" type="noConversion"/>
  </si>
  <si>
    <t>Total Expenditures</t>
  </si>
  <si>
    <t>Total Balance</t>
  </si>
  <si>
    <t>Equipment</t>
  </si>
  <si>
    <t>Computer Equip</t>
  </si>
  <si>
    <t>These are cells you enter data</t>
  </si>
  <si>
    <t>Total Teachers</t>
  </si>
  <si>
    <t>*Name of Employee</t>
  </si>
  <si>
    <t>**Name of Employee</t>
  </si>
  <si>
    <t>State Retirement 210</t>
  </si>
  <si>
    <t>Disability 251</t>
  </si>
  <si>
    <t>Industrial Ins. 270</t>
  </si>
  <si>
    <t>FICA          220</t>
  </si>
  <si>
    <t>Medicare      221</t>
  </si>
  <si>
    <t>Health Ins.   241</t>
  </si>
  <si>
    <t>Adjusted Salary - Legilative</t>
  </si>
  <si>
    <t>*Certified &gt;=.50 FTE Only</t>
  </si>
  <si>
    <t>Hourly Rate</t>
  </si>
  <si>
    <t>Annual Days Worked</t>
  </si>
  <si>
    <t>** Classified &lt;.75 FTE</t>
  </si>
  <si>
    <t>Daily Rate</t>
  </si>
  <si>
    <t>Adjusted Annual Salary</t>
  </si>
  <si>
    <t>Total Retirement</t>
  </si>
  <si>
    <t>Total FICA</t>
  </si>
  <si>
    <t>Total Medicare</t>
  </si>
  <si>
    <t>Total Health Ins</t>
  </si>
  <si>
    <t>Total Disability</t>
  </si>
  <si>
    <t>Total Industrial Ins</t>
  </si>
  <si>
    <t>Total Salary + Benefits</t>
  </si>
  <si>
    <t>Total Classified</t>
  </si>
  <si>
    <t>Total Salary</t>
  </si>
  <si>
    <r>
      <t>Contracted Services</t>
    </r>
    <r>
      <rPr>
        <sz val="8.5"/>
        <color indexed="10"/>
        <rFont val="Geneva"/>
        <family val="2"/>
      </rPr>
      <t xml:space="preserve"> </t>
    </r>
  </si>
  <si>
    <t>Contracted Software</t>
  </si>
  <si>
    <t>Travel/Convention</t>
  </si>
  <si>
    <t>Total Hours Worked</t>
  </si>
  <si>
    <t>Total  Hourly Salary</t>
  </si>
  <si>
    <t>FICA               220</t>
  </si>
  <si>
    <t>PD Totals</t>
  </si>
  <si>
    <t>Function and Object Code</t>
  </si>
  <si>
    <t>1012 131</t>
  </si>
  <si>
    <t>Program Name</t>
  </si>
  <si>
    <t>Budget Code</t>
  </si>
  <si>
    <t>Total Supplies/Materials</t>
  </si>
  <si>
    <t>1084 165</t>
  </si>
  <si>
    <t>No More than 10% Carry-over</t>
  </si>
  <si>
    <t>Target balance under</t>
  </si>
  <si>
    <t>Use These Totals for Salary Worksheet Totals</t>
  </si>
  <si>
    <t>School Name</t>
  </si>
  <si>
    <t xml:space="preserve"> Leg. Balance Reversal</t>
  </si>
  <si>
    <t>Salaries 100</t>
  </si>
  <si>
    <t>1090 131</t>
  </si>
  <si>
    <t>Teachers</t>
  </si>
  <si>
    <t>PD/Tutoring</t>
  </si>
  <si>
    <t>Assistants</t>
  </si>
  <si>
    <t>Total</t>
  </si>
  <si>
    <t>Benefits 200</t>
  </si>
  <si>
    <t>Retirement</t>
  </si>
  <si>
    <t>FICA</t>
  </si>
  <si>
    <t>Medicare</t>
  </si>
  <si>
    <t>Health Ins</t>
  </si>
  <si>
    <t>Disability</t>
  </si>
  <si>
    <t>Industrial</t>
  </si>
  <si>
    <t>Total Budgeted Expenses</t>
  </si>
  <si>
    <t>Balance Remaining</t>
  </si>
  <si>
    <t>Expected Legislative Salary Reversal</t>
  </si>
  <si>
    <t>Total Salaries/Benefits</t>
  </si>
  <si>
    <t xml:space="preserve">**Name of Employee or Program </t>
  </si>
  <si>
    <t>Supplies/Materials</t>
  </si>
  <si>
    <t>2213 131</t>
  </si>
  <si>
    <t>Technology Hardware</t>
  </si>
  <si>
    <t>Library books</t>
  </si>
  <si>
    <t>Inservice 2213  131</t>
  </si>
  <si>
    <t>Subs 1073 132</t>
  </si>
  <si>
    <t>Stipends 2216 131</t>
  </si>
  <si>
    <t>4XXX</t>
  </si>
  <si>
    <t>Carry over FY19</t>
  </si>
  <si>
    <t>FY 20 Allocation</t>
  </si>
  <si>
    <t>Annual salary portion of this budget</t>
  </si>
  <si>
    <t>FTE in this budget</t>
  </si>
  <si>
    <t>Use this section to include costs associated with Professional Development (Inservice rate= $23.71) or Extra Hours (working w/students = hourly contract rate), or Substitute Costs (Avg. $117.00 per day)</t>
  </si>
  <si>
    <r>
      <t>Contracted Services</t>
    </r>
    <r>
      <rPr>
        <sz val="10"/>
        <color indexed="10"/>
        <rFont val="Calibri"/>
        <family val="2"/>
        <scheme val="minor"/>
      </rPr>
      <t xml:space="preserve"> </t>
    </r>
  </si>
  <si>
    <t>Sub Costs 1073 132</t>
  </si>
  <si>
    <t>Substitute Totals</t>
  </si>
  <si>
    <t>Classified Totals</t>
  </si>
  <si>
    <t>Teacher Totals</t>
  </si>
  <si>
    <t>Teacher Hourly - PD/Tutoring</t>
  </si>
  <si>
    <t>2213/2216 131</t>
  </si>
  <si>
    <t>1073 132</t>
  </si>
  <si>
    <t>Substitutes</t>
  </si>
  <si>
    <t>1013 131</t>
  </si>
  <si>
    <t>1014 131</t>
  </si>
  <si>
    <t>1015 131</t>
  </si>
  <si>
    <t>1016 131</t>
  </si>
  <si>
    <t>1017 131</t>
  </si>
  <si>
    <t>1018 131</t>
  </si>
  <si>
    <t>1019 131</t>
  </si>
  <si>
    <t>1020 131</t>
  </si>
  <si>
    <t>1021 131</t>
  </si>
  <si>
    <t>Title I</t>
  </si>
  <si>
    <t>*Name of Administrator</t>
  </si>
  <si>
    <t>2410 121</t>
  </si>
  <si>
    <t>Technology hardware</t>
  </si>
  <si>
    <t>Admins</t>
  </si>
  <si>
    <r>
      <t>Contracted Services</t>
    </r>
    <r>
      <rPr>
        <sz val="10"/>
        <color indexed="10"/>
        <rFont val="Geneva"/>
        <family val="2"/>
      </rPr>
      <t xml:space="preserve"> </t>
    </r>
  </si>
  <si>
    <t>Total Administrators</t>
  </si>
  <si>
    <t xml:space="preserve"> </t>
  </si>
  <si>
    <t>Other Salary Totals</t>
  </si>
  <si>
    <t>Inservice Rate 19-20 = $23.71</t>
  </si>
  <si>
    <t>Indirect Rate</t>
  </si>
  <si>
    <t>Adjust this amount to current rate</t>
  </si>
  <si>
    <t>These objects excluded from indirect costs</t>
  </si>
  <si>
    <t>Total Salary/Benefits</t>
  </si>
  <si>
    <t>Total Materials</t>
  </si>
  <si>
    <t xml:space="preserve">Indirect Expenses Charged to Program    </t>
  </si>
  <si>
    <t>Based on your budget plan you should expect to see regular Monthly Salary and Benefit Expenses of</t>
  </si>
  <si>
    <t>Traditional Schools</t>
  </si>
  <si>
    <t>Year-Round Schools</t>
  </si>
  <si>
    <t>If you see expenses greater or less than expected:</t>
  </si>
  <si>
    <t>1) Print a detail report and scan for missing or excess costs</t>
  </si>
  <si>
    <t>2) Look at the detail section of the report for Health Insurance Costs - 241-251 - You may have contracted employees that are benefit eligible but are not taking the Health Insurance part of the benefit. You can manually adjust your expenditures there to reflect actual costs</t>
  </si>
  <si>
    <t>3) Check to see if the correct people are coded to the budget and at the correct FTE.</t>
  </si>
  <si>
    <t>Hints for Montoring Expenses</t>
  </si>
  <si>
    <t>This should be $0.00 or greater.</t>
  </si>
  <si>
    <t xml:space="preserve">This is only used for you to check against the location 099 line of the trustlands detail report  so that you can see that the portion of the educator salary has been added back into your budget. It will appear as a negative number on your skyward report. </t>
  </si>
  <si>
    <r>
      <t>Programs Subject to the Restricted Rate - 2.36%</t>
    </r>
    <r>
      <rPr>
        <sz val="8.5"/>
        <rFont val="Geneva"/>
        <family val="2"/>
      </rPr>
      <t xml:space="preserve">
Programs - 5205; 5211; 5212; 5213; 5215; 5218; 5346; 5600; 5607; 5635; 5636; 5640; 5883; 5886; 6403; 6404; 6407; 6410; 6900; 7322; 7524; 7548; 7550; 7551; 7628; 7700; 7760; 7801; 7860; 7880 </t>
    </r>
  </si>
  <si>
    <r>
      <rPr>
        <b/>
        <sz val="8.5"/>
        <rFont val="Geneva"/>
        <family val="2"/>
      </rPr>
      <t>Unrestricted Rate - 13.01%</t>
    </r>
    <r>
      <rPr>
        <sz val="8.5"/>
        <rFont val="Geneva"/>
        <family val="2"/>
      </rPr>
      <t xml:space="preserve">
Programs - 1609; 1610; 5633; 5672; 5688; 6000; 6001; 6050; 6100; 6150; 6300; 6400; 6403; 6404; 6407; 6410; 6500; 6599; 6600; 6699; 6700; 6799; 6800; 6899; 6902; 6910; 6911; 6913; 6915; 6938; 8001</t>
    </r>
  </si>
  <si>
    <t>*Can be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</si>
</sst>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00"/>
    <numFmt numFmtId="166" formatCode="_(&quot;$&quot;* #,##0.0000_);_(&quot;$&quot;* \(#,##0.0000\);_(&quot;$&quot;* &quot;-&quot;??_);_(@_)"/>
  </numFmts>
  <fonts count="31" x14ac:knownFonts="1">
    <font>
      <sz val="12"/>
      <color theme="1"/>
      <name val="Calibri"/>
      <family val="2"/>
      <charset val="204"/>
      <scheme val="minor"/>
    </font>
    <font>
      <sz val="10"/>
      <name val="Geneva"/>
      <family val="2"/>
    </font>
    <font>
      <b/>
      <sz val="8.5"/>
      <name val="Geneva"/>
      <family val="2"/>
    </font>
    <font>
      <sz val="8.5"/>
      <name val="Geneva"/>
      <family val="2"/>
    </font>
    <font>
      <sz val="8.5"/>
      <color indexed="48"/>
      <name val="Geneva"/>
      <family val="2"/>
    </font>
    <font>
      <sz val="8.5"/>
      <color rgb="FFF20884"/>
      <name val="Geneva"/>
      <family val="2"/>
    </font>
    <font>
      <sz val="8.5"/>
      <color indexed="10"/>
      <name val="Geneva"/>
      <family val="2"/>
    </font>
    <font>
      <sz val="8.5"/>
      <color theme="4"/>
      <name val="Geneva"/>
      <family val="2"/>
    </font>
    <font>
      <sz val="8.5"/>
      <color indexed="56"/>
      <name val="Geneva"/>
      <family val="2"/>
    </font>
    <font>
      <sz val="8.5"/>
      <color rgb="FFDD0806"/>
      <name val="Geneva"/>
      <family val="2"/>
    </font>
    <font>
      <b/>
      <sz val="8.5"/>
      <color indexed="10"/>
      <name val="Geneva"/>
      <family val="2"/>
    </font>
    <font>
      <sz val="8.5"/>
      <color theme="1"/>
      <name val="Geneva"/>
      <family val="2"/>
    </font>
    <font>
      <sz val="8"/>
      <color theme="1"/>
      <name val="Calibri"/>
      <family val="2"/>
      <scheme val="minor"/>
    </font>
    <font>
      <sz val="8"/>
      <name val="Geneva"/>
      <family val="2"/>
    </font>
    <font>
      <sz val="8.5"/>
      <color rgb="FF0070C0"/>
      <name val="Geneva"/>
      <family val="2"/>
    </font>
    <font>
      <sz val="8.5"/>
      <color theme="0" tint="-0.249977111117893"/>
      <name val="Geneva"/>
      <family val="2"/>
    </font>
    <font>
      <b/>
      <sz val="8.5"/>
      <color indexed="56"/>
      <name val="Geneva"/>
      <family val="2"/>
    </font>
    <font>
      <b/>
      <sz val="9"/>
      <name val="Geneva"/>
      <family val="2"/>
    </font>
    <font>
      <sz val="12"/>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0"/>
      <color indexed="10"/>
      <name val="Calibri"/>
      <family val="2"/>
      <scheme val="minor"/>
    </font>
    <font>
      <b/>
      <sz val="10"/>
      <name val="Geneva"/>
      <family val="2"/>
    </font>
    <font>
      <sz val="10"/>
      <color theme="1"/>
      <name val="Geneva"/>
      <family val="2"/>
    </font>
    <font>
      <b/>
      <sz val="10"/>
      <color theme="1"/>
      <name val="Geneva"/>
      <family val="2"/>
    </font>
    <font>
      <sz val="10"/>
      <color indexed="10"/>
      <name val="Geneva"/>
      <family val="2"/>
    </font>
    <font>
      <u/>
      <sz val="12"/>
      <color theme="10"/>
      <name val="Calibri"/>
      <family val="2"/>
      <charset val="204"/>
      <scheme val="minor"/>
    </font>
    <font>
      <u/>
      <sz val="12"/>
      <color theme="11"/>
      <name val="Calibri"/>
      <family val="2"/>
      <charset val="204"/>
      <scheme val="minor"/>
    </font>
    <font>
      <sz val="8"/>
      <color indexed="56"/>
      <name val="Geneva"/>
      <family val="2"/>
    </font>
  </fonts>
  <fills count="1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indexed="46"/>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2CC"/>
        <bgColor rgb="FF000000"/>
      </patternFill>
    </fill>
    <fill>
      <patternFill patternType="solid">
        <fgColor rgb="FF92D050"/>
        <bgColor indexed="64"/>
      </patternFill>
    </fill>
    <fill>
      <patternFill patternType="solid">
        <fgColor rgb="FFD883FF"/>
        <bgColor indexed="64"/>
      </patternFill>
    </fill>
  </fills>
  <borders count="61">
    <border>
      <left/>
      <right/>
      <top/>
      <bottom/>
      <diagonal/>
    </border>
    <border>
      <left style="thin">
        <color auto="1"/>
      </left>
      <right style="thin">
        <color auto="1"/>
      </right>
      <top style="thin">
        <color rgb="FF000000"/>
      </top>
      <bottom style="thin">
        <color rgb="FF000000"/>
      </bottom>
      <diagonal/>
    </border>
    <border>
      <left style="thin">
        <color auto="1"/>
      </left>
      <right/>
      <top style="thin">
        <color indexed="0"/>
      </top>
      <bottom style="thin">
        <color indexed="0"/>
      </bottom>
      <diagonal/>
    </border>
    <border>
      <left/>
      <right/>
      <top style="thin">
        <color indexed="0"/>
      </top>
      <bottom style="thin">
        <color indexed="0"/>
      </bottom>
      <diagonal/>
    </border>
    <border>
      <left/>
      <right style="thin">
        <color auto="1"/>
      </right>
      <top style="thin">
        <color indexed="0"/>
      </top>
      <bottom style="thin">
        <color indexed="0"/>
      </bottom>
      <diagonal/>
    </border>
    <border>
      <left style="thin">
        <color auto="1"/>
      </left>
      <right style="thin">
        <color auto="1"/>
      </right>
      <top style="thin">
        <color indexed="0"/>
      </top>
      <bottom style="thin">
        <color indexed="0"/>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thin">
        <color auto="1"/>
      </left>
      <right/>
      <top/>
      <bottom style="thin">
        <color indexed="0"/>
      </bottom>
      <diagonal/>
    </border>
    <border>
      <left/>
      <right/>
      <top/>
      <bottom style="thin">
        <color indexed="0"/>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style="thin">
        <color auto="1"/>
      </right>
      <top style="thin">
        <color indexed="0"/>
      </top>
      <bottom style="thin">
        <color indexed="0"/>
      </bottom>
      <diagonal/>
    </border>
    <border>
      <left/>
      <right/>
      <top style="thin">
        <color indexed="0"/>
      </top>
      <bottom style="thin">
        <color indexed="0"/>
      </bottom>
      <diagonal/>
    </border>
    <border>
      <left style="thin">
        <color auto="1"/>
      </left>
      <right/>
      <top style="thin">
        <color indexed="0"/>
      </top>
      <bottom style="thin">
        <color indexed="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0"/>
      </top>
      <bottom style="thin">
        <color indexed="0"/>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style="thin">
        <color auto="1"/>
      </right>
      <top/>
      <bottom/>
      <diagonal/>
    </border>
    <border>
      <left style="thin">
        <color auto="1"/>
      </left>
      <right/>
      <top/>
      <bottom/>
      <diagonal/>
    </border>
    <border>
      <left style="thin">
        <color auto="1"/>
      </left>
      <right/>
      <top style="thin">
        <color indexed="0"/>
      </top>
      <bottom style="thin">
        <color indexed="0"/>
      </bottom>
      <diagonal/>
    </border>
    <border>
      <left/>
      <right/>
      <top style="thin">
        <color indexed="0"/>
      </top>
      <bottom style="thin">
        <color indexed="0"/>
      </bottom>
      <diagonal/>
    </border>
    <border>
      <left/>
      <right style="thin">
        <color auto="1"/>
      </right>
      <top style="thin">
        <color indexed="0"/>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ck">
        <color auto="1"/>
      </bottom>
      <diagonal/>
    </border>
    <border>
      <left style="thin">
        <color auto="1"/>
      </left>
      <right style="thin">
        <color auto="1"/>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9">
    <xf numFmtId="0" fontId="0" fillId="0" borderId="0"/>
    <xf numFmtId="0" fontId="1" fillId="0" borderId="0"/>
    <xf numFmtId="44" fontId="1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401">
    <xf numFmtId="0" fontId="0" fillId="0" borderId="0" xfId="0"/>
    <xf numFmtId="0" fontId="12" fillId="6" borderId="0" xfId="0" applyFont="1" applyFill="1" applyAlignment="1">
      <alignment horizontal="center" wrapText="1"/>
    </xf>
    <xf numFmtId="0" fontId="3" fillId="0" borderId="0" xfId="1" applyFont="1" applyAlignment="1">
      <alignment horizontal="center"/>
    </xf>
    <xf numFmtId="0" fontId="2" fillId="0" borderId="0" xfId="1" applyFont="1" applyAlignment="1">
      <alignment wrapText="1"/>
    </xf>
    <xf numFmtId="0" fontId="13" fillId="0" borderId="0" xfId="1" applyFont="1" applyAlignment="1">
      <alignment horizontal="center" wrapText="1"/>
    </xf>
    <xf numFmtId="0" fontId="8" fillId="0" borderId="0" xfId="1" applyFont="1" applyAlignment="1">
      <alignment horizontal="center"/>
    </xf>
    <xf numFmtId="1" fontId="3" fillId="6" borderId="10" xfId="1" applyNumberFormat="1" applyFont="1" applyFill="1" applyBorder="1" applyAlignment="1">
      <alignment horizontal="right"/>
    </xf>
    <xf numFmtId="0" fontId="3" fillId="0" borderId="0" xfId="1" applyFont="1" applyAlignment="1">
      <alignment wrapText="1"/>
    </xf>
    <xf numFmtId="0" fontId="2" fillId="0" borderId="0" xfId="1" applyFont="1" applyAlignment="1">
      <alignment horizontal="center" wrapText="1"/>
    </xf>
    <xf numFmtId="164" fontId="14" fillId="8" borderId="10" xfId="1" applyNumberFormat="1" applyFont="1" applyFill="1" applyBorder="1" applyAlignment="1">
      <alignment horizontal="right"/>
    </xf>
    <xf numFmtId="0" fontId="12" fillId="0" borderId="0" xfId="0" applyFont="1" applyFill="1" applyAlignment="1">
      <alignment horizontal="center" wrapText="1"/>
    </xf>
    <xf numFmtId="0" fontId="2" fillId="9" borderId="13" xfId="1" applyFont="1" applyFill="1" applyBorder="1" applyAlignment="1">
      <alignment wrapText="1"/>
    </xf>
    <xf numFmtId="0" fontId="2" fillId="9" borderId="14" xfId="1" applyFont="1" applyFill="1" applyBorder="1" applyAlignment="1">
      <alignment horizontal="right" wrapText="1"/>
    </xf>
    <xf numFmtId="0" fontId="3" fillId="8" borderId="13" xfId="1" applyFont="1" applyFill="1" applyBorder="1" applyAlignment="1">
      <alignment horizontal="right" wrapText="1"/>
    </xf>
    <xf numFmtId="0" fontId="2" fillId="0" borderId="0" xfId="1" applyFont="1" applyAlignment="1"/>
    <xf numFmtId="0" fontId="3" fillId="0" borderId="0" xfId="1" applyFont="1" applyAlignment="1"/>
    <xf numFmtId="0" fontId="17" fillId="0" borderId="0" xfId="1" applyNumberFormat="1" applyFont="1" applyBorder="1" applyAlignment="1" applyProtection="1">
      <alignment horizontal="left"/>
      <protection locked="0"/>
    </xf>
    <xf numFmtId="0" fontId="3" fillId="0" borderId="0" xfId="1" applyFont="1" applyFill="1" applyAlignment="1"/>
    <xf numFmtId="5" fontId="5" fillId="0" borderId="0" xfId="1" applyNumberFormat="1" applyFont="1" applyFill="1" applyBorder="1" applyAlignment="1" applyProtection="1">
      <alignment horizontal="left"/>
      <protection locked="0"/>
    </xf>
    <xf numFmtId="0" fontId="3" fillId="2" borderId="0" xfId="1" applyNumberFormat="1" applyFont="1" applyFill="1" applyBorder="1" applyAlignment="1" applyProtection="1">
      <alignment horizontal="left"/>
      <protection locked="0"/>
    </xf>
    <xf numFmtId="5" fontId="3" fillId="6" borderId="1" xfId="1" applyNumberFormat="1" applyFont="1" applyFill="1" applyBorder="1" applyAlignment="1" applyProtection="1">
      <alignment horizontal="right"/>
      <protection locked="0"/>
    </xf>
    <xf numFmtId="0" fontId="0" fillId="0" borderId="0" xfId="0" applyAlignment="1"/>
    <xf numFmtId="5" fontId="3" fillId="0" borderId="0" xfId="1" applyNumberFormat="1" applyFont="1" applyAlignment="1"/>
    <xf numFmtId="0" fontId="3" fillId="0" borderId="0" xfId="1" applyNumberFormat="1" applyFont="1" applyFill="1" applyBorder="1" applyAlignment="1" applyProtection="1">
      <alignment horizontal="left"/>
      <protection locked="0"/>
    </xf>
    <xf numFmtId="164" fontId="7" fillId="0" borderId="0" xfId="1" applyNumberFormat="1" applyFont="1" applyFill="1" applyBorder="1" applyAlignment="1" applyProtection="1">
      <alignment horizontal="right"/>
      <protection locked="0"/>
    </xf>
    <xf numFmtId="0" fontId="3" fillId="0" borderId="0" xfId="1" applyNumberFormat="1" applyFont="1" applyBorder="1" applyAlignment="1" applyProtection="1">
      <alignment horizontal="left"/>
      <protection locked="0"/>
    </xf>
    <xf numFmtId="0" fontId="2" fillId="0" borderId="0" xfId="1" applyNumberFormat="1" applyFont="1" applyBorder="1" applyAlignment="1" applyProtection="1">
      <alignment horizontal="left"/>
      <protection locked="0"/>
    </xf>
    <xf numFmtId="5" fontId="2" fillId="3" borderId="7" xfId="1" applyNumberFormat="1" applyFont="1" applyFill="1" applyBorder="1" applyAlignment="1" applyProtection="1">
      <alignment horizontal="right"/>
      <protection locked="0"/>
    </xf>
    <xf numFmtId="0" fontId="2" fillId="0" borderId="2" xfId="1" applyNumberFormat="1" applyFont="1" applyBorder="1" applyAlignment="1" applyProtection="1">
      <alignment horizontal="center" wrapText="1"/>
      <protection locked="0"/>
    </xf>
    <xf numFmtId="0" fontId="2" fillId="0" borderId="3" xfId="1" applyNumberFormat="1" applyFont="1" applyBorder="1" applyAlignment="1" applyProtection="1">
      <alignment horizontal="center"/>
      <protection locked="0"/>
    </xf>
    <xf numFmtId="0" fontId="2" fillId="0" borderId="3" xfId="1" applyNumberFormat="1" applyFont="1" applyBorder="1" applyAlignment="1" applyProtection="1">
      <alignment horizontal="center" wrapText="1"/>
      <protection locked="0"/>
    </xf>
    <xf numFmtId="0" fontId="2" fillId="7" borderId="3" xfId="1" applyNumberFormat="1" applyFont="1" applyFill="1" applyBorder="1" applyAlignment="1" applyProtection="1">
      <alignment horizontal="center" wrapText="1"/>
      <protection locked="0"/>
    </xf>
    <xf numFmtId="0" fontId="2" fillId="0" borderId="4" xfId="1" applyNumberFormat="1" applyFont="1" applyBorder="1" applyAlignment="1" applyProtection="1">
      <alignment horizontal="center" wrapText="1"/>
      <protection locked="0"/>
    </xf>
    <xf numFmtId="0" fontId="13" fillId="0" borderId="0" xfId="1" applyFont="1" applyAlignment="1"/>
    <xf numFmtId="0" fontId="8" fillId="0" borderId="0" xfId="1" applyFont="1" applyAlignment="1"/>
    <xf numFmtId="0" fontId="3" fillId="0" borderId="0" xfId="1" applyNumberFormat="1" applyFont="1" applyBorder="1" applyAlignment="1" applyProtection="1">
      <alignment horizontal="right"/>
      <protection locked="0"/>
    </xf>
    <xf numFmtId="5" fontId="3" fillId="0" borderId="12" xfId="1" applyNumberFormat="1" applyFont="1" applyBorder="1" applyAlignment="1"/>
    <xf numFmtId="5" fontId="3" fillId="0" borderId="12" xfId="1" applyNumberFormat="1" applyFont="1" applyBorder="1" applyAlignment="1" applyProtection="1">
      <alignment horizontal="right"/>
      <protection locked="0"/>
    </xf>
    <xf numFmtId="0" fontId="2" fillId="0" borderId="8" xfId="1" applyNumberFormat="1" applyFont="1" applyBorder="1" applyAlignment="1" applyProtection="1">
      <alignment horizontal="left"/>
      <protection locked="0"/>
    </xf>
    <xf numFmtId="0" fontId="2" fillId="0" borderId="9" xfId="1" applyNumberFormat="1" applyFont="1" applyBorder="1" applyAlignment="1" applyProtection="1">
      <alignment horizontal="left"/>
      <protection locked="0"/>
    </xf>
    <xf numFmtId="2" fontId="2" fillId="0" borderId="9" xfId="1" applyNumberFormat="1" applyFont="1" applyBorder="1" applyAlignment="1" applyProtection="1">
      <alignment horizontal="right"/>
      <protection locked="0"/>
    </xf>
    <xf numFmtId="5" fontId="2" fillId="0" borderId="9" xfId="1" applyNumberFormat="1" applyFont="1" applyBorder="1" applyAlignment="1" applyProtection="1">
      <alignment horizontal="right"/>
      <protection locked="0"/>
    </xf>
    <xf numFmtId="5" fontId="2" fillId="8" borderId="13" xfId="1" applyNumberFormat="1" applyFont="1" applyFill="1" applyBorder="1" applyAlignment="1" applyProtection="1">
      <alignment horizontal="right"/>
      <protection locked="0"/>
    </xf>
    <xf numFmtId="5" fontId="2" fillId="0" borderId="14" xfId="1" applyNumberFormat="1" applyFont="1" applyBorder="1" applyAlignment="1" applyProtection="1">
      <alignment horizontal="right"/>
      <protection locked="0"/>
    </xf>
    <xf numFmtId="5" fontId="2" fillId="0" borderId="11" xfId="1" applyNumberFormat="1" applyFont="1" applyBorder="1" applyAlignment="1"/>
    <xf numFmtId="0" fontId="15" fillId="5" borderId="0" xfId="1" applyFont="1" applyFill="1" applyAlignment="1"/>
    <xf numFmtId="0" fontId="15" fillId="5" borderId="0" xfId="1" applyNumberFormat="1" applyFont="1" applyFill="1" applyBorder="1" applyAlignment="1" applyProtection="1">
      <alignment horizontal="left"/>
      <protection locked="0"/>
    </xf>
    <xf numFmtId="0" fontId="2" fillId="8" borderId="3" xfId="1" applyNumberFormat="1" applyFont="1" applyFill="1" applyBorder="1" applyAlignment="1" applyProtection="1">
      <alignment horizontal="center" wrapText="1"/>
      <protection locked="0"/>
    </xf>
    <xf numFmtId="0" fontId="2" fillId="0" borderId="3" xfId="1" applyNumberFormat="1" applyFont="1" applyFill="1" applyBorder="1" applyAlignment="1" applyProtection="1">
      <alignment horizontal="center" wrapText="1"/>
      <protection locked="0"/>
    </xf>
    <xf numFmtId="0" fontId="11" fillId="8" borderId="0" xfId="1" applyNumberFormat="1" applyFont="1" applyFill="1" applyBorder="1" applyAlignment="1" applyProtection="1">
      <alignment horizontal="center"/>
      <protection locked="0"/>
    </xf>
    <xf numFmtId="165" fontId="3" fillId="6" borderId="10" xfId="1" applyNumberFormat="1" applyFont="1" applyFill="1" applyBorder="1" applyAlignment="1"/>
    <xf numFmtId="1" fontId="3" fillId="6" borderId="10" xfId="1" applyNumberFormat="1" applyFont="1" applyFill="1" applyBorder="1" applyAlignment="1" applyProtection="1">
      <alignment horizontal="right"/>
      <protection locked="0"/>
    </xf>
    <xf numFmtId="7" fontId="3" fillId="0" borderId="12" xfId="1" applyNumberFormat="1" applyFont="1" applyBorder="1" applyAlignment="1" applyProtection="1">
      <alignment horizontal="right"/>
      <protection locked="0"/>
    </xf>
    <xf numFmtId="5" fontId="3" fillId="0" borderId="12" xfId="1" applyNumberFormat="1" applyFont="1" applyFill="1" applyBorder="1" applyAlignment="1" applyProtection="1">
      <alignment horizontal="right"/>
      <protection locked="0"/>
    </xf>
    <xf numFmtId="164" fontId="3" fillId="0" borderId="12" xfId="1" applyNumberFormat="1" applyFont="1" applyBorder="1" applyAlignment="1"/>
    <xf numFmtId="165" fontId="2" fillId="0" borderId="8" xfId="1" applyNumberFormat="1" applyFont="1" applyBorder="1" applyAlignment="1" applyProtection="1">
      <alignment horizontal="left"/>
      <protection locked="0"/>
    </xf>
    <xf numFmtId="165" fontId="2" fillId="0" borderId="9" xfId="1" applyNumberFormat="1" applyFont="1" applyBorder="1" applyAlignment="1" applyProtection="1">
      <alignment horizontal="left"/>
      <protection locked="0"/>
    </xf>
    <xf numFmtId="165" fontId="2" fillId="0" borderId="9" xfId="1" applyNumberFormat="1" applyFont="1" applyBorder="1" applyAlignment="1" applyProtection="1">
      <alignment horizontal="right"/>
      <protection locked="0"/>
    </xf>
    <xf numFmtId="165" fontId="2" fillId="8" borderId="13" xfId="1" applyNumberFormat="1" applyFont="1" applyFill="1" applyBorder="1" applyAlignment="1" applyProtection="1">
      <alignment horizontal="right"/>
      <protection locked="0"/>
    </xf>
    <xf numFmtId="165" fontId="2" fillId="0" borderId="14" xfId="1" applyNumberFormat="1" applyFont="1" applyBorder="1" applyAlignment="1" applyProtection="1">
      <alignment horizontal="right"/>
      <protection locked="0"/>
    </xf>
    <xf numFmtId="165" fontId="2" fillId="0" borderId="14" xfId="1" applyNumberFormat="1" applyFont="1" applyFill="1" applyBorder="1" applyAlignment="1" applyProtection="1">
      <alignment horizontal="right"/>
      <protection locked="0"/>
    </xf>
    <xf numFmtId="165" fontId="2" fillId="0" borderId="15" xfId="1" applyNumberFormat="1" applyFont="1" applyBorder="1" applyAlignment="1" applyProtection="1">
      <alignment horizontal="right"/>
      <protection locked="0"/>
    </xf>
    <xf numFmtId="165" fontId="2" fillId="0" borderId="16" xfId="1" applyNumberFormat="1" applyFont="1" applyBorder="1" applyAlignment="1"/>
    <xf numFmtId="165" fontId="2" fillId="0" borderId="11" xfId="1" applyNumberFormat="1" applyFont="1" applyBorder="1" applyAlignment="1"/>
    <xf numFmtId="165" fontId="2" fillId="0" borderId="0" xfId="1" applyNumberFormat="1" applyFont="1" applyAlignment="1"/>
    <xf numFmtId="0" fontId="2" fillId="5" borderId="0" xfId="1" applyNumberFormat="1" applyFont="1" applyFill="1" applyBorder="1" applyAlignment="1" applyProtection="1">
      <alignment horizontal="left"/>
      <protection locked="0"/>
    </xf>
    <xf numFmtId="0" fontId="3" fillId="5" borderId="0" xfId="1" applyFont="1" applyFill="1" applyAlignment="1"/>
    <xf numFmtId="0" fontId="8" fillId="5" borderId="0" xfId="1" applyNumberFormat="1" applyFont="1" applyFill="1" applyBorder="1" applyAlignment="1" applyProtection="1">
      <alignment horizontal="left"/>
      <protection locked="0"/>
    </xf>
    <xf numFmtId="0" fontId="3" fillId="5" borderId="0" xfId="1" applyNumberFormat="1" applyFont="1" applyFill="1" applyBorder="1" applyAlignment="1" applyProtection="1">
      <alignment horizontal="left"/>
      <protection locked="0"/>
    </xf>
    <xf numFmtId="5" fontId="2" fillId="0" borderId="0" xfId="1" applyNumberFormat="1" applyFont="1" applyFill="1" applyBorder="1" applyAlignment="1" applyProtection="1">
      <alignment horizontal="right"/>
      <protection locked="0"/>
    </xf>
    <xf numFmtId="0" fontId="6" fillId="0" borderId="0" xfId="1" applyNumberFormat="1" applyFont="1" applyBorder="1" applyAlignment="1" applyProtection="1">
      <alignment horizontal="left"/>
      <protection locked="0"/>
    </xf>
    <xf numFmtId="5" fontId="3" fillId="0" borderId="0" xfId="1" applyNumberFormat="1" applyFont="1" applyBorder="1" applyAlignment="1" applyProtection="1">
      <alignment horizontal="left"/>
      <protection locked="0"/>
    </xf>
    <xf numFmtId="0" fontId="2" fillId="0" borderId="10" xfId="1" applyFont="1" applyBorder="1" applyAlignment="1">
      <alignment wrapText="1"/>
    </xf>
    <xf numFmtId="0" fontId="3" fillId="0" borderId="0" xfId="1" applyNumberFormat="1" applyFont="1" applyFill="1" applyBorder="1" applyAlignment="1" applyProtection="1">
      <alignment horizontal="right"/>
      <protection locked="0"/>
    </xf>
    <xf numFmtId="165" fontId="2" fillId="0" borderId="0" xfId="1" applyNumberFormat="1" applyFont="1" applyBorder="1" applyAlignment="1" applyProtection="1">
      <alignment horizontal="left"/>
      <protection locked="0"/>
    </xf>
    <xf numFmtId="165" fontId="2" fillId="0" borderId="0" xfId="1" applyNumberFormat="1" applyFont="1" applyBorder="1" applyAlignment="1" applyProtection="1">
      <alignment horizontal="right"/>
      <protection locked="0"/>
    </xf>
    <xf numFmtId="0" fontId="2" fillId="0" borderId="0" xfId="1" applyNumberFormat="1" applyFont="1" applyBorder="1" applyAlignment="1" applyProtection="1">
      <alignment horizontal="left" wrapText="1"/>
      <protection locked="0"/>
    </xf>
    <xf numFmtId="0" fontId="8" fillId="0" borderId="0" xfId="1" applyNumberFormat="1" applyFont="1" applyBorder="1" applyAlignment="1" applyProtection="1">
      <alignment horizontal="left" wrapText="1"/>
      <protection locked="0"/>
    </xf>
    <xf numFmtId="0" fontId="16" fillId="0" borderId="0" xfId="1" applyNumberFormat="1" applyFont="1" applyBorder="1" applyAlignment="1" applyProtection="1">
      <alignment horizontal="center" wrapText="1"/>
      <protection locked="0"/>
    </xf>
    <xf numFmtId="0" fontId="2" fillId="0" borderId="0" xfId="1" applyNumberFormat="1" applyFont="1" applyBorder="1" applyAlignment="1" applyProtection="1">
      <alignment horizontal="center" wrapText="1"/>
      <protection locked="0"/>
    </xf>
    <xf numFmtId="5" fontId="2" fillId="0" borderId="10" xfId="1" applyNumberFormat="1" applyFont="1" applyBorder="1" applyAlignment="1" applyProtection="1">
      <alignment horizontal="right"/>
      <protection locked="0"/>
    </xf>
    <xf numFmtId="165" fontId="2" fillId="0" borderId="0" xfId="1" applyNumberFormat="1" applyFont="1" applyFill="1" applyBorder="1" applyAlignment="1" applyProtection="1">
      <alignment horizontal="right"/>
      <protection locked="0"/>
    </xf>
    <xf numFmtId="165" fontId="2" fillId="0" borderId="0" xfId="1" applyNumberFormat="1" applyFont="1" applyFill="1" applyBorder="1" applyAlignment="1"/>
    <xf numFmtId="0" fontId="6" fillId="0" borderId="0" xfId="1" applyNumberFormat="1" applyFont="1" applyFill="1" applyBorder="1" applyAlignment="1" applyProtection="1">
      <alignment horizontal="left"/>
      <protection locked="0"/>
    </xf>
    <xf numFmtId="0" fontId="0" fillId="0" borderId="0" xfId="0" applyFill="1" applyAlignment="1"/>
    <xf numFmtId="5" fontId="6" fillId="0" borderId="0" xfId="1" applyNumberFormat="1" applyFont="1" applyFill="1" applyBorder="1" applyAlignment="1" applyProtection="1">
      <alignment horizontal="left"/>
      <protection locked="0"/>
    </xf>
    <xf numFmtId="5" fontId="2" fillId="3" borderId="6" xfId="1" applyNumberFormat="1" applyFont="1" applyFill="1" applyBorder="1" applyAlignment="1" applyProtection="1">
      <alignment horizontal="right"/>
      <protection locked="0"/>
    </xf>
    <xf numFmtId="5" fontId="3" fillId="0" borderId="0" xfId="1" applyNumberFormat="1" applyFont="1" applyFill="1" applyBorder="1" applyAlignment="1" applyProtection="1">
      <alignment horizontal="left"/>
      <protection locked="0"/>
    </xf>
    <xf numFmtId="5" fontId="2" fillId="0" borderId="0" xfId="1" applyNumberFormat="1" applyFont="1" applyBorder="1" applyAlignment="1" applyProtection="1">
      <alignment horizontal="right"/>
      <protection locked="0"/>
    </xf>
    <xf numFmtId="5" fontId="3" fillId="0" borderId="7" xfId="1" applyNumberFormat="1" applyFont="1" applyBorder="1" applyAlignment="1"/>
    <xf numFmtId="0" fontId="6" fillId="0" borderId="0" xfId="1" applyNumberFormat="1" applyFont="1" applyFill="1" applyBorder="1" applyAlignment="1" applyProtection="1">
      <alignment horizontal="center"/>
      <protection locked="0"/>
    </xf>
    <xf numFmtId="164" fontId="3" fillId="0" borderId="0" xfId="1" applyNumberFormat="1" applyFont="1" applyFill="1" applyBorder="1" applyAlignment="1" applyProtection="1">
      <alignment horizontal="right"/>
      <protection locked="0"/>
    </xf>
    <xf numFmtId="0" fontId="9" fillId="0" borderId="0" xfId="1" applyFont="1" applyFill="1" applyAlignment="1" applyProtection="1">
      <alignment horizontal="left"/>
      <protection locked="0"/>
    </xf>
    <xf numFmtId="164" fontId="3" fillId="0" borderId="0" xfId="1" applyNumberFormat="1" applyFont="1" applyFill="1" applyBorder="1" applyAlignment="1" applyProtection="1">
      <protection locked="0"/>
    </xf>
    <xf numFmtId="0" fontId="2" fillId="0" borderId="0" xfId="1" applyNumberFormat="1" applyFont="1" applyFill="1" applyBorder="1" applyAlignment="1" applyProtection="1">
      <alignment horizontal="left"/>
      <protection locked="0"/>
    </xf>
    <xf numFmtId="0" fontId="9" fillId="0" borderId="0" xfId="1" applyFont="1" applyAlignment="1" applyProtection="1">
      <alignment horizontal="left"/>
      <protection locked="0"/>
    </xf>
    <xf numFmtId="5" fontId="4" fillId="0" borderId="0" xfId="1" applyNumberFormat="1" applyFont="1" applyFill="1" applyBorder="1" applyAlignment="1" applyProtection="1">
      <alignment horizontal="right"/>
      <protection locked="0"/>
    </xf>
    <xf numFmtId="164" fontId="3" fillId="0" borderId="0" xfId="1" applyNumberFormat="1" applyFont="1" applyFill="1" applyBorder="1" applyAlignment="1" applyProtection="1">
      <alignment horizontal="center"/>
      <protection locked="0"/>
    </xf>
    <xf numFmtId="164" fontId="2" fillId="0" borderId="0" xfId="1" applyNumberFormat="1" applyFont="1" applyFill="1" applyBorder="1" applyAlignment="1" applyProtection="1">
      <alignment horizontal="center"/>
      <protection locked="0"/>
    </xf>
    <xf numFmtId="37" fontId="4" fillId="0" borderId="0" xfId="1" applyNumberFormat="1" applyFont="1" applyFill="1" applyBorder="1" applyAlignment="1" applyProtection="1">
      <alignment horizontal="right"/>
      <protection locked="0"/>
    </xf>
    <xf numFmtId="0" fontId="3" fillId="4" borderId="0" xfId="1" applyNumberFormat="1" applyFont="1" applyFill="1" applyBorder="1" applyAlignment="1" applyProtection="1">
      <alignment horizontal="right"/>
      <protection locked="0"/>
    </xf>
    <xf numFmtId="0" fontId="10" fillId="0" borderId="0" xfId="1" applyNumberFormat="1" applyFont="1" applyBorder="1" applyAlignment="1" applyProtection="1">
      <alignment horizontal="left"/>
      <protection locked="0"/>
    </xf>
    <xf numFmtId="5" fontId="8" fillId="5" borderId="0" xfId="1" applyNumberFormat="1" applyFont="1" applyFill="1" applyBorder="1" applyAlignment="1" applyProtection="1">
      <alignment horizontal="right"/>
      <protection locked="0"/>
    </xf>
    <xf numFmtId="5" fontId="3" fillId="5" borderId="0" xfId="1" applyNumberFormat="1" applyFont="1" applyFill="1" applyBorder="1" applyAlignment="1" applyProtection="1">
      <alignment horizontal="right"/>
      <protection locked="0"/>
    </xf>
    <xf numFmtId="0" fontId="10" fillId="5" borderId="0" xfId="1" applyNumberFormat="1" applyFont="1" applyFill="1" applyBorder="1" applyAlignment="1" applyProtection="1">
      <alignment horizontal="left"/>
      <protection locked="0"/>
    </xf>
    <xf numFmtId="5" fontId="8" fillId="0" borderId="0" xfId="1" applyNumberFormat="1" applyFont="1" applyBorder="1" applyAlignment="1" applyProtection="1">
      <alignment horizontal="right"/>
      <protection locked="0"/>
    </xf>
    <xf numFmtId="5" fontId="3" fillId="0" borderId="0" xfId="1" applyNumberFormat="1" applyFont="1" applyFill="1" applyBorder="1" applyAlignment="1" applyProtection="1">
      <alignment horizontal="right"/>
      <protection locked="0"/>
    </xf>
    <xf numFmtId="5" fontId="10" fillId="0" borderId="0" xfId="1" applyNumberFormat="1" applyFont="1" applyBorder="1" applyAlignment="1" applyProtection="1">
      <alignment horizontal="right"/>
      <protection locked="0"/>
    </xf>
    <xf numFmtId="5" fontId="2" fillId="0" borderId="0" xfId="1" applyNumberFormat="1" applyFont="1" applyFill="1" applyBorder="1" applyAlignment="1" applyProtection="1">
      <alignment horizontal="center"/>
      <protection locked="0"/>
    </xf>
    <xf numFmtId="5" fontId="2" fillId="3" borderId="6" xfId="1" applyNumberFormat="1" applyFont="1" applyFill="1" applyBorder="1" applyAlignment="1" applyProtection="1">
      <alignment horizontal="center"/>
      <protection locked="0"/>
    </xf>
    <xf numFmtId="5" fontId="3" fillId="8" borderId="17" xfId="1" applyNumberFormat="1" applyFont="1" applyFill="1" applyBorder="1" applyAlignment="1"/>
    <xf numFmtId="7" fontId="2" fillId="9" borderId="17" xfId="1" applyNumberFormat="1" applyFont="1" applyFill="1" applyBorder="1" applyAlignment="1"/>
    <xf numFmtId="8" fontId="3" fillId="0" borderId="0" xfId="1" applyNumberFormat="1" applyFont="1" applyAlignment="1"/>
    <xf numFmtId="0" fontId="2" fillId="0" borderId="7" xfId="1" applyFont="1" applyBorder="1" applyAlignment="1">
      <alignment horizontal="center" wrapText="1"/>
    </xf>
    <xf numFmtId="8" fontId="2" fillId="0" borderId="7" xfId="1" applyNumberFormat="1" applyFont="1" applyBorder="1" applyAlignment="1"/>
    <xf numFmtId="164" fontId="2" fillId="0" borderId="7" xfId="1" applyNumberFormat="1" applyFont="1" applyBorder="1" applyAlignment="1"/>
    <xf numFmtId="0" fontId="2" fillId="6" borderId="0" xfId="1" applyFont="1" applyFill="1" applyAlignment="1"/>
    <xf numFmtId="0" fontId="2" fillId="6" borderId="0" xfId="1" applyNumberFormat="1" applyFont="1" applyFill="1" applyBorder="1" applyAlignment="1" applyProtection="1">
      <alignment horizontal="left"/>
      <protection locked="0"/>
    </xf>
    <xf numFmtId="5" fontId="2" fillId="12" borderId="10" xfId="1" applyNumberFormat="1" applyFont="1" applyFill="1" applyBorder="1" applyAlignment="1" applyProtection="1">
      <alignment horizontal="right"/>
      <protection locked="0"/>
    </xf>
    <xf numFmtId="5" fontId="2" fillId="8" borderId="10" xfId="1" applyNumberFormat="1" applyFont="1" applyFill="1" applyBorder="1" applyAlignment="1" applyProtection="1">
      <alignment horizontal="right"/>
      <protection locked="0"/>
    </xf>
    <xf numFmtId="2" fontId="2" fillId="0" borderId="10" xfId="1" applyNumberFormat="1" applyFont="1" applyBorder="1" applyAlignment="1" applyProtection="1">
      <alignment horizontal="right"/>
      <protection locked="0"/>
    </xf>
    <xf numFmtId="165" fontId="2" fillId="0" borderId="16" xfId="1" applyNumberFormat="1" applyFont="1" applyFill="1" applyBorder="1" applyAlignment="1"/>
    <xf numFmtId="164" fontId="3" fillId="0" borderId="10" xfId="1" applyNumberFormat="1" applyFont="1" applyBorder="1" applyAlignment="1"/>
    <xf numFmtId="7" fontId="3" fillId="0" borderId="10" xfId="1" applyNumberFormat="1" applyFont="1" applyBorder="1" applyAlignment="1" applyProtection="1">
      <alignment horizontal="right"/>
      <protection locked="0"/>
    </xf>
    <xf numFmtId="5" fontId="3" fillId="0" borderId="10" xfId="1" applyNumberFormat="1" applyFont="1" applyBorder="1" applyAlignment="1"/>
    <xf numFmtId="5" fontId="14" fillId="8" borderId="10" xfId="1" applyNumberFormat="1" applyFont="1" applyFill="1" applyBorder="1" applyAlignment="1"/>
    <xf numFmtId="2" fontId="3" fillId="6" borderId="10" xfId="1" applyNumberFormat="1" applyFont="1" applyFill="1" applyBorder="1" applyAlignment="1" applyProtection="1">
      <alignment horizontal="right"/>
      <protection locked="0"/>
    </xf>
    <xf numFmtId="165" fontId="3" fillId="6" borderId="10" xfId="1" applyNumberFormat="1" applyFont="1" applyFill="1" applyBorder="1" applyAlignment="1" applyProtection="1">
      <alignment horizontal="right"/>
      <protection locked="0"/>
    </xf>
    <xf numFmtId="0" fontId="3" fillId="6" borderId="10" xfId="1" applyFont="1" applyFill="1" applyBorder="1" applyAlignment="1"/>
    <xf numFmtId="165" fontId="11" fillId="6" borderId="10" xfId="1" applyNumberFormat="1" applyFont="1" applyFill="1" applyBorder="1" applyAlignment="1"/>
    <xf numFmtId="7" fontId="3" fillId="0" borderId="10" xfId="1" applyNumberFormat="1" applyFont="1" applyBorder="1" applyAlignment="1"/>
    <xf numFmtId="2" fontId="3" fillId="6" borderId="10" xfId="1" applyNumberFormat="1" applyFont="1" applyFill="1" applyBorder="1" applyAlignment="1">
      <alignment horizontal="right"/>
    </xf>
    <xf numFmtId="0" fontId="3" fillId="0" borderId="10" xfId="1" applyFont="1" applyBorder="1" applyAlignment="1"/>
    <xf numFmtId="5" fontId="3" fillId="0" borderId="10" xfId="1" applyNumberFormat="1" applyFont="1" applyFill="1" applyBorder="1" applyAlignment="1" applyProtection="1">
      <alignment horizontal="right"/>
      <protection locked="0"/>
    </xf>
    <xf numFmtId="5" fontId="3" fillId="0" borderId="10" xfId="1" applyNumberFormat="1" applyFont="1" applyBorder="1" applyAlignment="1" applyProtection="1">
      <alignment horizontal="right"/>
      <protection locked="0"/>
    </xf>
    <xf numFmtId="165" fontId="3" fillId="6" borderId="10" xfId="1" applyNumberFormat="1" applyFont="1" applyFill="1" applyBorder="1" applyAlignment="1">
      <alignment horizontal="right"/>
    </xf>
    <xf numFmtId="2" fontId="11" fillId="6" borderId="10" xfId="1" applyNumberFormat="1" applyFont="1" applyFill="1" applyBorder="1" applyAlignment="1"/>
    <xf numFmtId="0" fontId="2" fillId="0" borderId="18" xfId="1" applyFont="1" applyBorder="1" applyAlignment="1">
      <alignment wrapText="1"/>
    </xf>
    <xf numFmtId="0" fontId="2" fillId="0" borderId="19" xfId="1" applyFont="1" applyBorder="1" applyAlignment="1">
      <alignment wrapText="1"/>
    </xf>
    <xf numFmtId="5" fontId="11" fillId="6" borderId="10" xfId="1" applyNumberFormat="1" applyFont="1" applyFill="1" applyBorder="1" applyAlignment="1" applyProtection="1">
      <protection locked="0"/>
    </xf>
    <xf numFmtId="164" fontId="11" fillId="6" borderId="10" xfId="1" applyNumberFormat="1" applyFont="1" applyFill="1" applyBorder="1" applyAlignment="1"/>
    <xf numFmtId="0" fontId="2" fillId="0" borderId="18" xfId="1" applyFont="1" applyBorder="1" applyAlignment="1">
      <alignment horizontal="center"/>
    </xf>
    <xf numFmtId="0" fontId="2" fillId="0" borderId="19" xfId="1" applyFont="1" applyBorder="1" applyAlignment="1">
      <alignment horizontal="center"/>
    </xf>
    <xf numFmtId="5" fontId="3" fillId="6" borderId="20" xfId="1" applyNumberFormat="1" applyFont="1" applyFill="1" applyBorder="1" applyAlignment="1" applyProtection="1">
      <alignment horizontal="right"/>
      <protection locked="0"/>
    </xf>
    <xf numFmtId="0" fontId="11" fillId="6" borderId="0" xfId="1" applyNumberFormat="1" applyFont="1" applyFill="1" applyBorder="1" applyAlignment="1" applyProtection="1">
      <alignment horizontal="left"/>
      <protection locked="0"/>
    </xf>
    <xf numFmtId="0" fontId="19" fillId="0" borderId="0" xfId="0" applyNumberFormat="1" applyFont="1" applyAlignment="1">
      <alignment horizontal="left"/>
    </xf>
    <xf numFmtId="5" fontId="2" fillId="2" borderId="23" xfId="1" applyNumberFormat="1" applyFont="1" applyFill="1" applyBorder="1" applyAlignment="1"/>
    <xf numFmtId="0" fontId="2" fillId="2" borderId="23" xfId="1" applyFont="1" applyFill="1" applyBorder="1" applyAlignment="1"/>
    <xf numFmtId="5" fontId="2" fillId="3" borderId="23" xfId="1" applyNumberFormat="1" applyFont="1" applyFill="1" applyBorder="1" applyAlignment="1" applyProtection="1">
      <alignment horizontal="center"/>
      <protection locked="0"/>
    </xf>
    <xf numFmtId="0" fontId="3" fillId="5" borderId="23" xfId="1" applyFont="1" applyFill="1" applyBorder="1" applyAlignment="1"/>
    <xf numFmtId="7" fontId="3" fillId="0" borderId="23" xfId="1" applyNumberFormat="1" applyFont="1" applyBorder="1" applyAlignment="1"/>
    <xf numFmtId="7" fontId="3" fillId="6" borderId="23" xfId="1" applyNumberFormat="1" applyFont="1" applyFill="1" applyBorder="1" applyAlignment="1" applyProtection="1">
      <alignment horizontal="right"/>
      <protection locked="0"/>
    </xf>
    <xf numFmtId="7" fontId="3" fillId="6" borderId="23" xfId="1" applyNumberFormat="1" applyFont="1" applyFill="1" applyBorder="1" applyAlignment="1" applyProtection="1">
      <protection locked="0"/>
    </xf>
    <xf numFmtId="5" fontId="2" fillId="12" borderId="24" xfId="1" applyNumberFormat="1" applyFont="1" applyFill="1" applyBorder="1" applyAlignment="1" applyProtection="1">
      <alignment horizontal="right"/>
      <protection locked="0"/>
    </xf>
    <xf numFmtId="5" fontId="2" fillId="8" borderId="23" xfId="1" applyNumberFormat="1" applyFont="1" applyFill="1" applyBorder="1" applyAlignment="1" applyProtection="1">
      <alignment horizontal="right"/>
      <protection locked="0"/>
    </xf>
    <xf numFmtId="5" fontId="3" fillId="0" borderId="23" xfId="1" applyNumberFormat="1" applyFont="1" applyBorder="1" applyAlignment="1"/>
    <xf numFmtId="5" fontId="2" fillId="0" borderId="22" xfId="1" applyNumberFormat="1" applyFont="1" applyBorder="1" applyAlignment="1"/>
    <xf numFmtId="5" fontId="2" fillId="12" borderId="5" xfId="1" applyNumberFormat="1" applyFont="1" applyFill="1" applyBorder="1" applyAlignment="1" applyProtection="1">
      <alignment horizontal="right"/>
      <protection locked="0"/>
    </xf>
    <xf numFmtId="0" fontId="2" fillId="0" borderId="25" xfId="1" applyNumberFormat="1" applyFont="1" applyBorder="1" applyAlignment="1" applyProtection="1">
      <alignment horizontal="center" wrapText="1"/>
      <protection locked="0"/>
    </xf>
    <xf numFmtId="0" fontId="2" fillId="0" borderId="26" xfId="1" applyNumberFormat="1" applyFont="1" applyBorder="1" applyAlignment="1" applyProtection="1">
      <alignment horizontal="center" wrapText="1"/>
      <protection locked="0"/>
    </xf>
    <xf numFmtId="0" fontId="2" fillId="0" borderId="26" xfId="1" applyNumberFormat="1" applyFont="1" applyFill="1" applyBorder="1" applyAlignment="1" applyProtection="1">
      <alignment horizontal="center" wrapText="1"/>
      <protection locked="0"/>
    </xf>
    <xf numFmtId="0" fontId="2" fillId="8" borderId="26" xfId="1" applyNumberFormat="1" applyFont="1" applyFill="1" applyBorder="1" applyAlignment="1" applyProtection="1">
      <alignment horizontal="center" wrapText="1"/>
      <protection locked="0"/>
    </xf>
    <xf numFmtId="0" fontId="2" fillId="0" borderId="27" xfId="1" applyNumberFormat="1" applyFont="1" applyBorder="1" applyAlignment="1" applyProtection="1">
      <alignment horizontal="center" wrapText="1"/>
      <protection locked="0"/>
    </xf>
    <xf numFmtId="0" fontId="2" fillId="0" borderId="26" xfId="1" applyNumberFormat="1" applyFont="1" applyBorder="1" applyAlignment="1" applyProtection="1">
      <alignment horizontal="center"/>
      <protection locked="0"/>
    </xf>
    <xf numFmtId="0" fontId="2" fillId="7" borderId="26" xfId="1" applyNumberFormat="1" applyFont="1" applyFill="1" applyBorder="1" applyAlignment="1" applyProtection="1">
      <alignment horizontal="center" wrapText="1"/>
      <protection locked="0"/>
    </xf>
    <xf numFmtId="5" fontId="3" fillId="6" borderId="28" xfId="1" applyNumberFormat="1" applyFont="1" applyFill="1" applyBorder="1" applyAlignment="1" applyProtection="1">
      <alignment horizontal="right"/>
      <protection locked="0"/>
    </xf>
    <xf numFmtId="5" fontId="2" fillId="2" borderId="31" xfId="1" applyNumberFormat="1" applyFont="1" applyFill="1" applyBorder="1" applyAlignment="1"/>
    <xf numFmtId="0" fontId="2" fillId="2" borderId="31" xfId="1" applyFont="1" applyFill="1" applyBorder="1" applyAlignment="1"/>
    <xf numFmtId="5" fontId="2" fillId="3" borderId="31" xfId="1" applyNumberFormat="1" applyFont="1" applyFill="1" applyBorder="1" applyAlignment="1" applyProtection="1">
      <alignment horizontal="center"/>
      <protection locked="0"/>
    </xf>
    <xf numFmtId="0" fontId="3" fillId="5" borderId="31" xfId="1" applyFont="1" applyFill="1" applyBorder="1" applyAlignment="1"/>
    <xf numFmtId="7" fontId="3" fillId="0" borderId="31" xfId="1" applyNumberFormat="1" applyFont="1" applyBorder="1" applyAlignment="1"/>
    <xf numFmtId="7" fontId="3" fillId="6" borderId="31" xfId="1" applyNumberFormat="1" applyFont="1" applyFill="1" applyBorder="1" applyAlignment="1" applyProtection="1">
      <alignment horizontal="right"/>
      <protection locked="0"/>
    </xf>
    <xf numFmtId="7" fontId="3" fillId="6" borderId="31" xfId="1" applyNumberFormat="1" applyFont="1" applyFill="1" applyBorder="1" applyAlignment="1" applyProtection="1">
      <protection locked="0"/>
    </xf>
    <xf numFmtId="5" fontId="2" fillId="12" borderId="32" xfId="1" applyNumberFormat="1" applyFont="1" applyFill="1" applyBorder="1" applyAlignment="1" applyProtection="1">
      <alignment horizontal="right"/>
      <protection locked="0"/>
    </xf>
    <xf numFmtId="5" fontId="2" fillId="8" borderId="31" xfId="1" applyNumberFormat="1" applyFont="1" applyFill="1" applyBorder="1" applyAlignment="1" applyProtection="1">
      <alignment horizontal="right"/>
      <protection locked="0"/>
    </xf>
    <xf numFmtId="5" fontId="3" fillId="0" borderId="31" xfId="1" applyNumberFormat="1" applyFont="1" applyBorder="1" applyAlignment="1"/>
    <xf numFmtId="5" fontId="2" fillId="0" borderId="30" xfId="1" applyNumberFormat="1" applyFont="1" applyBorder="1" applyAlignment="1"/>
    <xf numFmtId="5" fontId="2" fillId="12" borderId="33" xfId="1" applyNumberFormat="1" applyFont="1" applyFill="1" applyBorder="1" applyAlignment="1" applyProtection="1">
      <alignment horizontal="right"/>
      <protection locked="0"/>
    </xf>
    <xf numFmtId="165" fontId="2" fillId="10" borderId="0" xfId="1" applyNumberFormat="1" applyFont="1" applyFill="1" applyBorder="1" applyAlignment="1" applyProtection="1">
      <alignment horizontal="center"/>
      <protection locked="0"/>
    </xf>
    <xf numFmtId="0" fontId="20" fillId="0" borderId="0" xfId="1" applyFont="1" applyFill="1" applyAlignment="1"/>
    <xf numFmtId="0" fontId="20" fillId="0" borderId="0" xfId="2" applyNumberFormat="1" applyFont="1" applyFill="1" applyAlignment="1">
      <alignment horizontal="left"/>
    </xf>
    <xf numFmtId="0" fontId="19" fillId="0" borderId="0" xfId="0" applyFont="1"/>
    <xf numFmtId="0" fontId="20" fillId="0" borderId="0" xfId="1" applyNumberFormat="1" applyFont="1" applyFill="1" applyBorder="1" applyAlignment="1" applyProtection="1">
      <alignment horizontal="left"/>
      <protection locked="0"/>
    </xf>
    <xf numFmtId="0" fontId="20" fillId="0" borderId="0" xfId="2" applyNumberFormat="1" applyFont="1" applyFill="1" applyBorder="1" applyAlignment="1" applyProtection="1">
      <alignment horizontal="left"/>
      <protection locked="0"/>
    </xf>
    <xf numFmtId="0" fontId="21" fillId="0" borderId="0" xfId="1" applyNumberFormat="1" applyFont="1" applyFill="1" applyBorder="1" applyAlignment="1" applyProtection="1">
      <alignment horizontal="left"/>
      <protection locked="0"/>
    </xf>
    <xf numFmtId="44" fontId="21" fillId="0" borderId="0" xfId="2" applyFont="1" applyFill="1" applyBorder="1" applyAlignment="1" applyProtection="1">
      <alignment horizontal="right"/>
      <protection locked="0"/>
    </xf>
    <xf numFmtId="44" fontId="21" fillId="0" borderId="34" xfId="2" applyFont="1" applyFill="1" applyBorder="1" applyAlignment="1" applyProtection="1">
      <alignment horizontal="right"/>
      <protection locked="0"/>
    </xf>
    <xf numFmtId="44" fontId="20" fillId="0" borderId="35" xfId="2" applyFont="1" applyFill="1" applyBorder="1" applyAlignment="1" applyProtection="1">
      <alignment horizontal="right"/>
      <protection locked="0"/>
    </xf>
    <xf numFmtId="0" fontId="19" fillId="0" borderId="0" xfId="0" applyFont="1" applyFill="1"/>
    <xf numFmtId="44" fontId="19" fillId="0" borderId="0" xfId="2" applyFont="1" applyFill="1"/>
    <xf numFmtId="44" fontId="19" fillId="0" borderId="0" xfId="2" applyFont="1"/>
    <xf numFmtId="0" fontId="21" fillId="0" borderId="0" xfId="1" applyNumberFormat="1" applyFont="1" applyFill="1" applyBorder="1" applyAlignment="1" applyProtection="1">
      <alignment horizontal="right"/>
      <protection locked="0"/>
    </xf>
    <xf numFmtId="44" fontId="22" fillId="0" borderId="7" xfId="2" applyFont="1" applyBorder="1"/>
    <xf numFmtId="5" fontId="19" fillId="0" borderId="0" xfId="0" applyNumberFormat="1" applyFont="1"/>
    <xf numFmtId="0" fontId="22" fillId="0" borderId="0" xfId="0" applyFont="1" applyAlignment="1">
      <alignment horizontal="right"/>
    </xf>
    <xf numFmtId="7" fontId="19" fillId="0" borderId="0" xfId="2" applyNumberFormat="1" applyFont="1"/>
    <xf numFmtId="5" fontId="22" fillId="0" borderId="7" xfId="2" applyNumberFormat="1" applyFont="1" applyBorder="1"/>
    <xf numFmtId="0" fontId="22" fillId="11" borderId="13" xfId="0" applyFont="1" applyFill="1" applyBorder="1" applyAlignment="1">
      <alignment horizontal="right" wrapText="1"/>
    </xf>
    <xf numFmtId="5" fontId="22" fillId="11" borderId="17" xfId="2" applyNumberFormat="1" applyFont="1" applyFill="1" applyBorder="1"/>
    <xf numFmtId="0" fontId="19" fillId="0" borderId="30" xfId="0" applyFont="1" applyBorder="1" applyAlignment="1">
      <alignment horizontal="right"/>
    </xf>
    <xf numFmtId="44" fontId="19" fillId="0" borderId="29" xfId="2" applyFont="1" applyBorder="1"/>
    <xf numFmtId="0" fontId="21" fillId="0" borderId="0" xfId="1" applyNumberFormat="1" applyFont="1" applyBorder="1" applyAlignment="1" applyProtection="1">
      <alignment horizontal="right"/>
      <protection locked="0"/>
    </xf>
    <xf numFmtId="0" fontId="21" fillId="0" borderId="0" xfId="1" applyFont="1" applyAlignment="1"/>
    <xf numFmtId="0" fontId="21" fillId="0" borderId="0" xfId="1" applyNumberFormat="1" applyFont="1" applyBorder="1" applyAlignment="1" applyProtection="1">
      <alignment horizontal="left"/>
      <protection locked="0"/>
    </xf>
    <xf numFmtId="0" fontId="21" fillId="4" borderId="0" xfId="1" applyNumberFormat="1" applyFont="1" applyFill="1" applyBorder="1" applyAlignment="1" applyProtection="1">
      <alignment horizontal="right"/>
      <protection locked="0"/>
    </xf>
    <xf numFmtId="0" fontId="19" fillId="0" borderId="22" xfId="0" applyFont="1" applyBorder="1" applyAlignment="1">
      <alignment horizontal="right"/>
    </xf>
    <xf numFmtId="44" fontId="19" fillId="0" borderId="21" xfId="2" applyFont="1" applyBorder="1"/>
    <xf numFmtId="0" fontId="19" fillId="0" borderId="0" xfId="0" applyFont="1" applyBorder="1"/>
    <xf numFmtId="0" fontId="3" fillId="6" borderId="31" xfId="1" applyFont="1" applyFill="1" applyBorder="1" applyAlignment="1"/>
    <xf numFmtId="165" fontId="3" fillId="6" borderId="31" xfId="1" applyNumberFormat="1" applyFont="1" applyFill="1" applyBorder="1" applyAlignment="1" applyProtection="1">
      <alignment horizontal="right"/>
      <protection locked="0"/>
    </xf>
    <xf numFmtId="2" fontId="3" fillId="6" borderId="31" xfId="1" applyNumberFormat="1" applyFont="1" applyFill="1" applyBorder="1" applyAlignment="1" applyProtection="1">
      <alignment horizontal="right"/>
      <protection locked="0"/>
    </xf>
    <xf numFmtId="5" fontId="14" fillId="8" borderId="31" xfId="1" applyNumberFormat="1" applyFont="1" applyFill="1" applyBorder="1" applyAlignment="1"/>
    <xf numFmtId="165" fontId="2" fillId="0" borderId="37" xfId="1" applyNumberFormat="1" applyFont="1" applyFill="1" applyBorder="1" applyAlignment="1"/>
    <xf numFmtId="165" fontId="2" fillId="0" borderId="8" xfId="1" applyNumberFormat="1" applyFont="1" applyFill="1" applyBorder="1" applyAlignment="1" applyProtection="1">
      <alignment horizontal="left"/>
      <protection locked="0"/>
    </xf>
    <xf numFmtId="165" fontId="2" fillId="0" borderId="9" xfId="1" applyNumberFormat="1" applyFont="1" applyFill="1" applyBorder="1" applyAlignment="1" applyProtection="1">
      <alignment horizontal="left"/>
      <protection locked="0"/>
    </xf>
    <xf numFmtId="165" fontId="2" fillId="0" borderId="9" xfId="1" applyNumberFormat="1" applyFont="1" applyFill="1" applyBorder="1" applyAlignment="1" applyProtection="1">
      <alignment horizontal="right"/>
      <protection locked="0"/>
    </xf>
    <xf numFmtId="165" fontId="2" fillId="0" borderId="36" xfId="1" applyNumberFormat="1" applyFont="1" applyFill="1" applyBorder="1" applyAlignment="1" applyProtection="1">
      <alignment horizontal="right"/>
      <protection locked="0"/>
    </xf>
    <xf numFmtId="165" fontId="2" fillId="0" borderId="0" xfId="1" applyNumberFormat="1" applyFont="1" applyFill="1" applyBorder="1" applyAlignment="1" applyProtection="1">
      <alignment horizontal="center"/>
      <protection locked="0"/>
    </xf>
    <xf numFmtId="5" fontId="3" fillId="0" borderId="10" xfId="1" applyNumberFormat="1" applyFont="1" applyBorder="1" applyAlignment="1" applyProtection="1">
      <alignment horizontal="right"/>
    </xf>
    <xf numFmtId="7" fontId="3" fillId="0" borderId="10" xfId="1" applyNumberFormat="1" applyFont="1" applyBorder="1" applyAlignment="1" applyProtection="1">
      <alignment horizontal="right"/>
    </xf>
    <xf numFmtId="5" fontId="2" fillId="12" borderId="10" xfId="1" applyNumberFormat="1" applyFont="1" applyFill="1" applyBorder="1" applyAlignment="1" applyProtection="1">
      <alignment horizontal="right"/>
    </xf>
    <xf numFmtId="5" fontId="2" fillId="12" borderId="33" xfId="1" applyNumberFormat="1" applyFont="1" applyFill="1" applyBorder="1" applyAlignment="1" applyProtection="1">
      <alignment horizontal="right"/>
    </xf>
    <xf numFmtId="165" fontId="2" fillId="8" borderId="13" xfId="1" applyNumberFormat="1" applyFont="1" applyFill="1" applyBorder="1" applyAlignment="1" applyProtection="1">
      <alignment horizontal="right"/>
    </xf>
    <xf numFmtId="165" fontId="2" fillId="0" borderId="15" xfId="1" applyNumberFormat="1" applyFont="1" applyBorder="1" applyAlignment="1" applyProtection="1">
      <alignment horizontal="right"/>
    </xf>
    <xf numFmtId="5" fontId="2" fillId="8" borderId="10" xfId="1" applyNumberFormat="1" applyFont="1" applyFill="1" applyBorder="1" applyAlignment="1" applyProtection="1">
      <alignment horizontal="right"/>
    </xf>
    <xf numFmtId="5" fontId="2" fillId="12" borderId="32" xfId="1" applyNumberFormat="1" applyFont="1" applyFill="1" applyBorder="1" applyAlignment="1" applyProtection="1">
      <alignment horizontal="right"/>
    </xf>
    <xf numFmtId="5" fontId="2" fillId="3" borderId="6" xfId="1" applyNumberFormat="1" applyFont="1" applyFill="1" applyBorder="1" applyAlignment="1" applyProtection="1">
      <alignment horizontal="right"/>
    </xf>
    <xf numFmtId="5" fontId="2" fillId="3" borderId="31" xfId="1" applyNumberFormat="1" applyFont="1" applyFill="1" applyBorder="1" applyAlignment="1" applyProtection="1">
      <alignment horizontal="center"/>
    </xf>
    <xf numFmtId="5" fontId="2" fillId="3" borderId="6" xfId="1" applyNumberFormat="1" applyFont="1" applyFill="1" applyBorder="1" applyAlignment="1" applyProtection="1">
      <alignment horizontal="center"/>
    </xf>
    <xf numFmtId="5" fontId="3" fillId="0" borderId="12" xfId="1" applyNumberFormat="1" applyFont="1" applyBorder="1" applyAlignment="1" applyProtection="1">
      <alignment horizontal="right"/>
    </xf>
    <xf numFmtId="2" fontId="2" fillId="0" borderId="9" xfId="1" applyNumberFormat="1" applyFont="1" applyBorder="1" applyAlignment="1" applyProtection="1">
      <alignment horizontal="right"/>
    </xf>
    <xf numFmtId="5" fontId="2" fillId="0" borderId="9" xfId="1" applyNumberFormat="1" applyFont="1" applyBorder="1" applyAlignment="1" applyProtection="1">
      <alignment horizontal="right"/>
    </xf>
    <xf numFmtId="5" fontId="2" fillId="8" borderId="13" xfId="1" applyNumberFormat="1" applyFont="1" applyFill="1" applyBorder="1" applyAlignment="1" applyProtection="1">
      <alignment horizontal="right"/>
    </xf>
    <xf numFmtId="5" fontId="2" fillId="0" borderId="14" xfId="1" applyNumberFormat="1" applyFont="1" applyBorder="1" applyAlignment="1" applyProtection="1">
      <alignment horizontal="right"/>
    </xf>
    <xf numFmtId="165" fontId="2" fillId="0" borderId="14" xfId="1" applyNumberFormat="1" applyFont="1" applyBorder="1" applyAlignment="1" applyProtection="1">
      <alignment horizontal="right"/>
    </xf>
    <xf numFmtId="165" fontId="2" fillId="0" borderId="0" xfId="1" applyNumberFormat="1" applyFont="1" applyFill="1" applyBorder="1" applyAlignment="1" applyProtection="1">
      <alignment horizontal="center"/>
    </xf>
    <xf numFmtId="2" fontId="2" fillId="0" borderId="10" xfId="1" applyNumberFormat="1" applyFont="1" applyBorder="1" applyAlignment="1" applyProtection="1">
      <alignment horizontal="right"/>
    </xf>
    <xf numFmtId="5" fontId="2" fillId="8" borderId="31" xfId="1" applyNumberFormat="1" applyFont="1" applyFill="1" applyBorder="1" applyAlignment="1" applyProtection="1">
      <alignment horizontal="right"/>
    </xf>
    <xf numFmtId="44" fontId="3" fillId="0" borderId="0" xfId="2" applyFont="1" applyAlignment="1"/>
    <xf numFmtId="0" fontId="2" fillId="0" borderId="38" xfId="1" applyNumberFormat="1" applyFont="1" applyBorder="1" applyAlignment="1" applyProtection="1">
      <alignment horizontal="center" wrapText="1"/>
      <protection locked="0"/>
    </xf>
    <xf numFmtId="0" fontId="2" fillId="0" borderId="39" xfId="1" applyNumberFormat="1" applyFont="1" applyBorder="1" applyAlignment="1" applyProtection="1">
      <alignment horizontal="center"/>
      <protection locked="0"/>
    </xf>
    <xf numFmtId="0" fontId="2" fillId="0" borderId="39" xfId="1" applyNumberFormat="1" applyFont="1" applyBorder="1" applyAlignment="1" applyProtection="1">
      <alignment horizontal="center" wrapText="1"/>
      <protection locked="0"/>
    </xf>
    <xf numFmtId="0" fontId="2" fillId="8" borderId="39" xfId="1" applyNumberFormat="1" applyFont="1" applyFill="1" applyBorder="1" applyAlignment="1" applyProtection="1">
      <alignment horizontal="center" wrapText="1"/>
      <protection locked="0"/>
    </xf>
    <xf numFmtId="0" fontId="2" fillId="7" borderId="39" xfId="1" applyNumberFormat="1" applyFont="1" applyFill="1" applyBorder="1" applyAlignment="1" applyProtection="1">
      <alignment horizontal="center" wrapText="1"/>
      <protection locked="0"/>
    </xf>
    <xf numFmtId="0" fontId="2" fillId="0" borderId="40" xfId="1" applyNumberFormat="1" applyFont="1" applyBorder="1" applyAlignment="1" applyProtection="1">
      <alignment horizontal="center" wrapText="1"/>
      <protection locked="0"/>
    </xf>
    <xf numFmtId="0" fontId="2" fillId="0" borderId="41" xfId="1" applyFont="1" applyBorder="1" applyAlignment="1">
      <alignment horizontal="center"/>
    </xf>
    <xf numFmtId="44" fontId="2" fillId="0" borderId="42" xfId="2" applyFont="1" applyBorder="1" applyAlignment="1">
      <alignment horizontal="center"/>
    </xf>
    <xf numFmtId="0" fontId="3" fillId="6" borderId="43" xfId="1" applyFont="1" applyFill="1" applyBorder="1" applyAlignment="1"/>
    <xf numFmtId="2" fontId="3" fillId="6" borderId="43" xfId="1" applyNumberFormat="1" applyFont="1" applyFill="1" applyBorder="1" applyAlignment="1" applyProtection="1">
      <alignment horizontal="right"/>
      <protection locked="0"/>
    </xf>
    <xf numFmtId="164" fontId="11" fillId="6" borderId="43" xfId="1" applyNumberFormat="1" applyFont="1" applyFill="1" applyBorder="1" applyAlignment="1"/>
    <xf numFmtId="164" fontId="14" fillId="8" borderId="43" xfId="1" applyNumberFormat="1" applyFont="1" applyFill="1" applyBorder="1" applyAlignment="1">
      <alignment horizontal="right"/>
    </xf>
    <xf numFmtId="5" fontId="3" fillId="0" borderId="43" xfId="1" applyNumberFormat="1" applyFont="1" applyBorder="1" applyAlignment="1"/>
    <xf numFmtId="5" fontId="3" fillId="0" borderId="43" xfId="1" applyNumberFormat="1" applyFont="1" applyBorder="1" applyAlignment="1" applyProtection="1">
      <alignment horizontal="right"/>
      <protection locked="0"/>
    </xf>
    <xf numFmtId="164" fontId="3" fillId="0" borderId="43" xfId="1" applyNumberFormat="1" applyFont="1" applyBorder="1" applyAlignment="1"/>
    <xf numFmtId="44" fontId="3" fillId="0" borderId="43" xfId="2" applyFont="1" applyBorder="1" applyAlignment="1"/>
    <xf numFmtId="5" fontId="11" fillId="6" borderId="43" xfId="1" applyNumberFormat="1" applyFont="1" applyFill="1" applyBorder="1" applyAlignment="1" applyProtection="1">
      <protection locked="0"/>
    </xf>
    <xf numFmtId="44" fontId="2" fillId="0" borderId="11" xfId="2" applyFont="1" applyBorder="1" applyAlignment="1"/>
    <xf numFmtId="44" fontId="15" fillId="5" borderId="0" xfId="2" applyFont="1" applyFill="1" applyAlignment="1"/>
    <xf numFmtId="5" fontId="3" fillId="0" borderId="44" xfId="1" applyNumberFormat="1" applyFont="1" applyBorder="1" applyAlignment="1"/>
    <xf numFmtId="5" fontId="3" fillId="0" borderId="44" xfId="1" applyNumberFormat="1" applyFont="1" applyBorder="1" applyAlignment="1" applyProtection="1">
      <alignment horizontal="right"/>
      <protection locked="0"/>
    </xf>
    <xf numFmtId="164" fontId="3" fillId="0" borderId="44" xfId="1" applyNumberFormat="1" applyFont="1" applyBorder="1" applyAlignment="1"/>
    <xf numFmtId="0" fontId="2" fillId="0" borderId="39" xfId="1" applyNumberFormat="1" applyFont="1" applyFill="1" applyBorder="1" applyAlignment="1" applyProtection="1">
      <alignment horizontal="center" wrapText="1"/>
      <protection locked="0"/>
    </xf>
    <xf numFmtId="0" fontId="2" fillId="0" borderId="41" xfId="1" applyFont="1" applyBorder="1" applyAlignment="1">
      <alignment wrapText="1"/>
    </xf>
    <xf numFmtId="44" fontId="2" fillId="0" borderId="42" xfId="2" applyFont="1" applyBorder="1" applyAlignment="1">
      <alignment wrapText="1"/>
    </xf>
    <xf numFmtId="44" fontId="3" fillId="0" borderId="0" xfId="2" applyFont="1" applyAlignment="1">
      <alignment horizontal="center"/>
    </xf>
    <xf numFmtId="2" fontId="11" fillId="6" borderId="43" xfId="1" applyNumberFormat="1" applyFont="1" applyFill="1" applyBorder="1" applyAlignment="1"/>
    <xf numFmtId="165" fontId="3" fillId="6" borderId="43" xfId="1" applyNumberFormat="1" applyFont="1" applyFill="1" applyBorder="1" applyAlignment="1"/>
    <xf numFmtId="5" fontId="14" fillId="8" borderId="43" xfId="1" applyNumberFormat="1" applyFont="1" applyFill="1" applyBorder="1" applyAlignment="1"/>
    <xf numFmtId="7" fontId="3" fillId="0" borderId="43" xfId="1" applyNumberFormat="1" applyFont="1" applyBorder="1" applyAlignment="1" applyProtection="1">
      <alignment horizontal="right"/>
      <protection locked="0"/>
    </xf>
    <xf numFmtId="5" fontId="3" fillId="0" borderId="43" xfId="1" applyNumberFormat="1" applyFont="1" applyFill="1" applyBorder="1" applyAlignment="1" applyProtection="1">
      <alignment horizontal="right"/>
      <protection locked="0"/>
    </xf>
    <xf numFmtId="165" fontId="3" fillId="6" borderId="43" xfId="1" applyNumberFormat="1" applyFont="1" applyFill="1" applyBorder="1" applyAlignment="1">
      <alignment horizontal="right"/>
    </xf>
    <xf numFmtId="1" fontId="3" fillId="6" borderId="43" xfId="1" applyNumberFormat="1" applyFont="1" applyFill="1" applyBorder="1" applyAlignment="1" applyProtection="1">
      <alignment horizontal="right"/>
      <protection locked="0"/>
    </xf>
    <xf numFmtId="165" fontId="3" fillId="6" borderId="43" xfId="1" applyNumberFormat="1" applyFont="1" applyFill="1" applyBorder="1" applyAlignment="1" applyProtection="1">
      <alignment horizontal="right"/>
      <protection locked="0"/>
    </xf>
    <xf numFmtId="7" fontId="3" fillId="0" borderId="44" xfId="1" applyNumberFormat="1" applyFont="1" applyBorder="1" applyAlignment="1" applyProtection="1">
      <alignment horizontal="right"/>
      <protection locked="0"/>
    </xf>
    <xf numFmtId="5" fontId="3" fillId="0" borderId="44" xfId="1" applyNumberFormat="1" applyFont="1" applyFill="1" applyBorder="1" applyAlignment="1" applyProtection="1">
      <alignment horizontal="right"/>
      <protection locked="0"/>
    </xf>
    <xf numFmtId="44" fontId="3" fillId="5" borderId="0" xfId="2" applyFont="1" applyFill="1" applyAlignment="1"/>
    <xf numFmtId="0" fontId="2" fillId="0" borderId="43" xfId="1" applyFont="1" applyBorder="1" applyAlignment="1">
      <alignment wrapText="1"/>
    </xf>
    <xf numFmtId="44" fontId="2" fillId="0" borderId="0" xfId="2" applyFont="1" applyAlignment="1">
      <alignment wrapText="1"/>
    </xf>
    <xf numFmtId="165" fontId="11" fillId="6" borderId="43" xfId="1" applyNumberFormat="1" applyFont="1" applyFill="1" applyBorder="1" applyAlignment="1"/>
    <xf numFmtId="2" fontId="3" fillId="6" borderId="43" xfId="1" applyNumberFormat="1" applyFont="1" applyFill="1" applyBorder="1" applyAlignment="1">
      <alignment horizontal="right"/>
    </xf>
    <xf numFmtId="7" fontId="3" fillId="0" borderId="43" xfId="1" applyNumberFormat="1" applyFont="1" applyBorder="1" applyAlignment="1"/>
    <xf numFmtId="44" fontId="2" fillId="0" borderId="0" xfId="2" applyFont="1" applyAlignment="1"/>
    <xf numFmtId="44" fontId="2" fillId="0" borderId="0" xfId="2" applyFont="1" applyAlignment="1">
      <alignment horizontal="center" wrapText="1"/>
    </xf>
    <xf numFmtId="2" fontId="2" fillId="0" borderId="43" xfId="1" applyNumberFormat="1" applyFont="1" applyBorder="1" applyAlignment="1" applyProtection="1">
      <alignment horizontal="right"/>
      <protection locked="0"/>
    </xf>
    <xf numFmtId="5" fontId="2" fillId="8" borderId="43" xfId="1" applyNumberFormat="1" applyFont="1" applyFill="1" applyBorder="1" applyAlignment="1" applyProtection="1">
      <alignment horizontal="right"/>
      <protection locked="0"/>
    </xf>
    <xf numFmtId="5" fontId="2" fillId="0" borderId="43" xfId="1" applyNumberFormat="1" applyFont="1" applyBorder="1" applyAlignment="1" applyProtection="1">
      <alignment horizontal="right"/>
      <protection locked="0"/>
    </xf>
    <xf numFmtId="5" fontId="2" fillId="12" borderId="43" xfId="1" applyNumberFormat="1" applyFont="1" applyFill="1" applyBorder="1" applyAlignment="1" applyProtection="1">
      <alignment horizontal="right"/>
      <protection locked="0"/>
    </xf>
    <xf numFmtId="5" fontId="2" fillId="0" borderId="41" xfId="1" applyNumberFormat="1" applyFont="1" applyBorder="1" applyAlignment="1"/>
    <xf numFmtId="5" fontId="0" fillId="0" borderId="0" xfId="0" applyNumberFormat="1" applyAlignment="1"/>
    <xf numFmtId="5" fontId="2" fillId="12" borderId="45" xfId="1" applyNumberFormat="1" applyFont="1" applyFill="1" applyBorder="1" applyAlignment="1" applyProtection="1">
      <alignment horizontal="right"/>
      <protection locked="0"/>
    </xf>
    <xf numFmtId="44" fontId="3" fillId="0" borderId="7" xfId="2" applyFont="1" applyBorder="1" applyAlignment="1"/>
    <xf numFmtId="7" fontId="3" fillId="6" borderId="43" xfId="1" applyNumberFormat="1" applyFont="1" applyFill="1" applyBorder="1" applyAlignment="1" applyProtection="1">
      <alignment horizontal="right"/>
      <protection locked="0"/>
    </xf>
    <xf numFmtId="44" fontId="3" fillId="5" borderId="43" xfId="2" applyFont="1" applyFill="1" applyBorder="1" applyAlignment="1"/>
    <xf numFmtId="0" fontId="2" fillId="2" borderId="43" xfId="1" applyFont="1" applyFill="1" applyBorder="1" applyAlignment="1"/>
    <xf numFmtId="44" fontId="2" fillId="2" borderId="43" xfId="2" applyFont="1" applyFill="1" applyBorder="1" applyAlignment="1"/>
    <xf numFmtId="0" fontId="24" fillId="0" borderId="0" xfId="1" applyFont="1" applyFill="1" applyAlignment="1"/>
    <xf numFmtId="0" fontId="24" fillId="0" borderId="0" xfId="2" applyNumberFormat="1" applyFont="1" applyFill="1" applyAlignment="1">
      <alignment horizontal="left"/>
    </xf>
    <xf numFmtId="44" fontId="25" fillId="0" borderId="0" xfId="2" applyFont="1"/>
    <xf numFmtId="0" fontId="25" fillId="0" borderId="0" xfId="0" applyFont="1"/>
    <xf numFmtId="0" fontId="24" fillId="0" borderId="0" xfId="1" applyNumberFormat="1" applyFont="1" applyFill="1" applyBorder="1" applyAlignment="1" applyProtection="1">
      <alignment horizontal="left"/>
      <protection locked="0"/>
    </xf>
    <xf numFmtId="0" fontId="24" fillId="0" borderId="0" xfId="2" applyNumberFormat="1" applyFont="1" applyFill="1" applyBorder="1" applyAlignment="1" applyProtection="1">
      <alignment horizontal="left"/>
      <protection locked="0"/>
    </xf>
    <xf numFmtId="0" fontId="1" fillId="0" borderId="0" xfId="1" applyNumberFormat="1" applyFont="1" applyFill="1" applyBorder="1" applyAlignment="1" applyProtection="1">
      <alignment horizontal="left"/>
      <protection locked="0"/>
    </xf>
    <xf numFmtId="44" fontId="1" fillId="0" borderId="0" xfId="2" applyFont="1" applyFill="1" applyBorder="1" applyAlignment="1" applyProtection="1">
      <alignment horizontal="right"/>
      <protection locked="0"/>
    </xf>
    <xf numFmtId="44" fontId="1" fillId="0" borderId="46" xfId="2" applyFont="1" applyFill="1" applyBorder="1" applyAlignment="1" applyProtection="1">
      <alignment horizontal="right"/>
      <protection locked="0"/>
    </xf>
    <xf numFmtId="0" fontId="25" fillId="0" borderId="0" xfId="0" applyFont="1" applyFill="1"/>
    <xf numFmtId="44" fontId="25" fillId="0" borderId="0" xfId="2" applyFont="1" applyFill="1"/>
    <xf numFmtId="0" fontId="1" fillId="0" borderId="0" xfId="1" applyNumberFormat="1" applyFont="1" applyFill="1" applyBorder="1" applyAlignment="1" applyProtection="1">
      <alignment horizontal="right"/>
      <protection locked="0"/>
    </xf>
    <xf numFmtId="5" fontId="25" fillId="0" borderId="0" xfId="2" applyNumberFormat="1" applyFont="1"/>
    <xf numFmtId="5" fontId="25" fillId="0" borderId="0" xfId="0" applyNumberFormat="1" applyFont="1"/>
    <xf numFmtId="0" fontId="26" fillId="0" borderId="0" xfId="0" applyFont="1" applyAlignment="1">
      <alignment horizontal="right"/>
    </xf>
    <xf numFmtId="0" fontId="1" fillId="0" borderId="0" xfId="1" applyNumberFormat="1" applyFont="1" applyBorder="1" applyAlignment="1" applyProtection="1">
      <alignment horizontal="right"/>
      <protection locked="0"/>
    </xf>
    <xf numFmtId="0" fontId="1" fillId="0" borderId="0" xfId="1" applyFont="1" applyAlignment="1"/>
    <xf numFmtId="0" fontId="1" fillId="0" borderId="0" xfId="1" applyNumberFormat="1" applyFont="1" applyBorder="1" applyAlignment="1" applyProtection="1">
      <alignment horizontal="left"/>
      <protection locked="0"/>
    </xf>
    <xf numFmtId="0" fontId="1" fillId="4" borderId="0" xfId="1" applyNumberFormat="1" applyFont="1" applyFill="1" applyBorder="1" applyAlignment="1" applyProtection="1">
      <alignment horizontal="right"/>
      <protection locked="0"/>
    </xf>
    <xf numFmtId="0" fontId="26" fillId="11" borderId="13" xfId="0" applyFont="1" applyFill="1" applyBorder="1" applyAlignment="1">
      <alignment horizontal="right" wrapText="1"/>
    </xf>
    <xf numFmtId="0" fontId="25" fillId="0" borderId="41" xfId="0" applyFont="1" applyBorder="1" applyAlignment="1">
      <alignment horizontal="right"/>
    </xf>
    <xf numFmtId="5" fontId="26" fillId="0" borderId="7" xfId="2" applyNumberFormat="1" applyFont="1" applyBorder="1"/>
    <xf numFmtId="7" fontId="25" fillId="0" borderId="0" xfId="2" applyNumberFormat="1" applyFont="1"/>
    <xf numFmtId="7" fontId="2" fillId="3" borderId="6" xfId="1" applyNumberFormat="1" applyFont="1" applyFill="1" applyBorder="1" applyAlignment="1" applyProtection="1">
      <alignment horizontal="center"/>
      <protection locked="0"/>
    </xf>
    <xf numFmtId="7" fontId="2" fillId="3" borderId="43" xfId="1" applyNumberFormat="1" applyFont="1" applyFill="1" applyBorder="1" applyAlignment="1" applyProtection="1">
      <alignment horizontal="center"/>
      <protection locked="0"/>
    </xf>
    <xf numFmtId="7" fontId="3" fillId="8" borderId="17" xfId="1" applyNumberFormat="1" applyFont="1" applyFill="1" applyBorder="1" applyAlignment="1"/>
    <xf numFmtId="7" fontId="26" fillId="11" borderId="17" xfId="2" applyNumberFormat="1" applyFont="1" applyFill="1" applyBorder="1"/>
    <xf numFmtId="7" fontId="26" fillId="0" borderId="7" xfId="2" applyNumberFormat="1" applyFont="1" applyBorder="1"/>
    <xf numFmtId="166" fontId="26" fillId="0" borderId="7" xfId="2" applyNumberFormat="1" applyFont="1" applyBorder="1"/>
    <xf numFmtId="166" fontId="24" fillId="0" borderId="7" xfId="2" applyNumberFormat="1" applyFont="1" applyFill="1" applyBorder="1" applyAlignment="1" applyProtection="1">
      <alignment horizontal="right"/>
      <protection locked="0"/>
    </xf>
    <xf numFmtId="0" fontId="3" fillId="13" borderId="34" xfId="0" applyFont="1" applyFill="1" applyBorder="1"/>
    <xf numFmtId="0" fontId="2" fillId="0" borderId="0" xfId="1" applyFont="1" applyAlignment="1">
      <alignment horizontal="right"/>
    </xf>
    <xf numFmtId="0" fontId="3" fillId="14" borderId="0" xfId="1" applyFont="1" applyFill="1" applyAlignment="1"/>
    <xf numFmtId="7" fontId="3" fillId="14" borderId="34" xfId="1" applyNumberFormat="1" applyFont="1" applyFill="1" applyBorder="1" applyAlignment="1"/>
    <xf numFmtId="0" fontId="3" fillId="15" borderId="0" xfId="1" applyNumberFormat="1" applyFont="1" applyFill="1" applyBorder="1" applyAlignment="1" applyProtection="1">
      <alignment horizontal="right"/>
      <protection locked="0"/>
    </xf>
    <xf numFmtId="0" fontId="3" fillId="15" borderId="0" xfId="1" applyFont="1" applyFill="1" applyAlignment="1"/>
    <xf numFmtId="0" fontId="3" fillId="15" borderId="0" xfId="1" applyNumberFormat="1" applyFont="1" applyFill="1" applyBorder="1" applyAlignment="1" applyProtection="1">
      <alignment horizontal="left"/>
      <protection locked="0"/>
    </xf>
    <xf numFmtId="5" fontId="21" fillId="0" borderId="0" xfId="2" applyNumberFormat="1" applyFont="1" applyFill="1" applyBorder="1" applyAlignment="1" applyProtection="1">
      <alignment horizontal="right"/>
      <protection locked="0"/>
    </xf>
    <xf numFmtId="44" fontId="22" fillId="0" borderId="0" xfId="2" applyFont="1" applyBorder="1"/>
    <xf numFmtId="44" fontId="22" fillId="10" borderId="7" xfId="2" applyFont="1" applyFill="1" applyBorder="1"/>
    <xf numFmtId="5" fontId="22" fillId="10" borderId="7" xfId="2" applyNumberFormat="1" applyFont="1" applyFill="1" applyBorder="1"/>
    <xf numFmtId="7" fontId="22" fillId="10" borderId="7" xfId="2" applyNumberFormat="1" applyFont="1" applyFill="1" applyBorder="1"/>
    <xf numFmtId="0" fontId="19" fillId="6" borderId="43" xfId="0" applyFont="1" applyFill="1" applyBorder="1" applyAlignment="1">
      <alignment wrapText="1"/>
    </xf>
    <xf numFmtId="8" fontId="19" fillId="6" borderId="43" xfId="2" applyNumberFormat="1" applyFont="1" applyFill="1" applyBorder="1"/>
    <xf numFmtId="0" fontId="2" fillId="0" borderId="0" xfId="1" applyFont="1" applyBorder="1" applyAlignment="1">
      <alignment horizontal="center" wrapText="1"/>
    </xf>
    <xf numFmtId="0" fontId="3" fillId="0" borderId="0" xfId="1" applyFont="1" applyBorder="1" applyAlignment="1"/>
    <xf numFmtId="7" fontId="3" fillId="0" borderId="0" xfId="1" applyNumberFormat="1" applyFont="1" applyBorder="1" applyAlignment="1"/>
    <xf numFmtId="0" fontId="3" fillId="0" borderId="0" xfId="1" applyFont="1" applyBorder="1" applyAlignment="1">
      <alignment horizontal="center" wrapText="1"/>
    </xf>
    <xf numFmtId="0" fontId="3" fillId="0" borderId="47" xfId="1" applyFont="1" applyBorder="1" applyAlignment="1"/>
    <xf numFmtId="0" fontId="3" fillId="0" borderId="48" xfId="1" applyFont="1" applyBorder="1" applyAlignment="1"/>
    <xf numFmtId="0" fontId="3" fillId="0" borderId="49" xfId="1" applyFont="1" applyBorder="1" applyAlignment="1"/>
    <xf numFmtId="0" fontId="3" fillId="0" borderId="51" xfId="1" applyFont="1" applyBorder="1" applyAlignment="1">
      <alignment horizontal="center" wrapText="1"/>
    </xf>
    <xf numFmtId="0" fontId="3" fillId="0" borderId="50" xfId="1" applyFont="1" applyBorder="1" applyAlignment="1"/>
    <xf numFmtId="7" fontId="3" fillId="0" borderId="51" xfId="1" applyNumberFormat="1" applyFont="1" applyBorder="1" applyAlignment="1"/>
    <xf numFmtId="0" fontId="3" fillId="0" borderId="51" xfId="1" applyFont="1" applyBorder="1" applyAlignment="1"/>
    <xf numFmtId="0" fontId="2" fillId="0" borderId="48" xfId="1" applyFont="1" applyBorder="1" applyAlignment="1">
      <alignment horizontal="center" wrapText="1"/>
    </xf>
    <xf numFmtId="0" fontId="2" fillId="0" borderId="49" xfId="1" applyFont="1" applyBorder="1" applyAlignment="1">
      <alignment horizontal="center" wrapText="1"/>
    </xf>
    <xf numFmtId="0" fontId="2" fillId="0" borderId="50" xfId="1" applyFont="1" applyBorder="1" applyAlignment="1"/>
    <xf numFmtId="0" fontId="3" fillId="0" borderId="0" xfId="1" applyFont="1" applyBorder="1" applyAlignment="1">
      <alignment wrapText="1"/>
    </xf>
    <xf numFmtId="0" fontId="3" fillId="0" borderId="51" xfId="1" applyFont="1" applyBorder="1" applyAlignment="1">
      <alignment wrapText="1"/>
    </xf>
    <xf numFmtId="0" fontId="2" fillId="0" borderId="47" xfId="1" applyFont="1" applyBorder="1" applyAlignment="1"/>
    <xf numFmtId="0" fontId="2" fillId="0" borderId="51" xfId="1" applyFont="1" applyBorder="1" applyAlignment="1">
      <alignment horizontal="center" wrapText="1"/>
    </xf>
    <xf numFmtId="0" fontId="3" fillId="0" borderId="0" xfId="0" applyFont="1"/>
    <xf numFmtId="0" fontId="12" fillId="0" borderId="0" xfId="0" applyFont="1"/>
    <xf numFmtId="6" fontId="8" fillId="8" borderId="0" xfId="1" applyNumberFormat="1" applyFont="1" applyFill="1" applyAlignment="1" applyProtection="1"/>
    <xf numFmtId="0" fontId="3" fillId="7" borderId="0" xfId="1" applyNumberFormat="1" applyFont="1" applyFill="1" applyBorder="1" applyAlignment="1" applyProtection="1">
      <alignment horizontal="right"/>
    </xf>
    <xf numFmtId="0" fontId="3" fillId="0" borderId="0" xfId="1" applyNumberFormat="1" applyFont="1" applyBorder="1" applyAlignment="1" applyProtection="1">
      <alignment horizontal="right"/>
    </xf>
    <xf numFmtId="5" fontId="3" fillId="7" borderId="0" xfId="1" applyNumberFormat="1" applyFont="1" applyFill="1" applyBorder="1" applyAlignment="1" applyProtection="1">
      <alignment horizontal="right"/>
    </xf>
    <xf numFmtId="0" fontId="3" fillId="0" borderId="0" xfId="1" applyNumberFormat="1" applyFont="1" applyBorder="1" applyAlignment="1" applyProtection="1">
      <alignment horizontal="center"/>
    </xf>
    <xf numFmtId="5" fontId="3" fillId="0" borderId="0" xfId="1" applyNumberFormat="1" applyFont="1" applyFill="1" applyBorder="1" applyAlignment="1" applyProtection="1">
      <alignment horizontal="center"/>
    </xf>
    <xf numFmtId="0" fontId="3" fillId="0" borderId="0" xfId="1" applyNumberFormat="1" applyFont="1" applyFill="1" applyBorder="1" applyAlignment="1" applyProtection="1">
      <alignment horizontal="right"/>
    </xf>
    <xf numFmtId="0" fontId="30" fillId="6" borderId="0" xfId="1" applyFont="1" applyFill="1" applyAlignment="1">
      <alignment horizontal="center"/>
    </xf>
    <xf numFmtId="0" fontId="3" fillId="0" borderId="50" xfId="1" applyFont="1" applyBorder="1" applyAlignment="1">
      <alignment horizontal="left"/>
    </xf>
    <xf numFmtId="0" fontId="3" fillId="0" borderId="0" xfId="1" applyFont="1" applyBorder="1" applyAlignment="1">
      <alignment horizontal="left"/>
    </xf>
    <xf numFmtId="0" fontId="3" fillId="0" borderId="51" xfId="1" applyFont="1" applyBorder="1" applyAlignment="1">
      <alignment horizontal="left"/>
    </xf>
    <xf numFmtId="0" fontId="3" fillId="0" borderId="50" xfId="1" applyFont="1" applyBorder="1" applyAlignment="1">
      <alignment horizontal="left" wrapText="1"/>
    </xf>
    <xf numFmtId="0" fontId="3" fillId="0" borderId="0" xfId="1" applyFont="1" applyBorder="1" applyAlignment="1">
      <alignment horizontal="left" wrapText="1"/>
    </xf>
    <xf numFmtId="0" fontId="3" fillId="0" borderId="51" xfId="1" applyFont="1" applyBorder="1" applyAlignment="1">
      <alignment horizontal="left" wrapText="1"/>
    </xf>
    <xf numFmtId="0" fontId="3" fillId="0" borderId="52" xfId="1" applyFont="1" applyBorder="1" applyAlignment="1">
      <alignment wrapText="1"/>
    </xf>
    <xf numFmtId="0" fontId="3" fillId="0" borderId="53" xfId="1" applyFont="1" applyBorder="1" applyAlignment="1">
      <alignment wrapText="1"/>
    </xf>
    <xf numFmtId="0" fontId="3" fillId="0" borderId="54" xfId="1" applyFont="1" applyBorder="1" applyAlignment="1">
      <alignment wrapText="1"/>
    </xf>
    <xf numFmtId="0" fontId="2" fillId="0" borderId="0" xfId="1" applyNumberFormat="1" applyFont="1" applyBorder="1" applyAlignment="1" applyProtection="1">
      <alignment horizontal="right"/>
      <protection locked="0"/>
    </xf>
    <xf numFmtId="0" fontId="2" fillId="0" borderId="0" xfId="1" applyNumberFormat="1" applyFont="1" applyBorder="1" applyAlignment="1" applyProtection="1">
      <alignment horizontal="center" vertical="top" wrapText="1"/>
      <protection locked="0"/>
    </xf>
    <xf numFmtId="0" fontId="2" fillId="0" borderId="0" xfId="1" applyNumberFormat="1" applyFont="1" applyBorder="1" applyAlignment="1" applyProtection="1">
      <alignment horizontal="right" wrapText="1"/>
      <protection locked="0"/>
    </xf>
    <xf numFmtId="0" fontId="3" fillId="0" borderId="50" xfId="1" applyFont="1" applyBorder="1" applyAlignment="1">
      <alignment horizontal="center" wrapText="1"/>
    </xf>
    <xf numFmtId="0" fontId="3" fillId="0" borderId="0" xfId="1" applyFont="1" applyBorder="1" applyAlignment="1">
      <alignment horizontal="center" wrapText="1"/>
    </xf>
    <xf numFmtId="0" fontId="12" fillId="6" borderId="43" xfId="0" applyFont="1" applyFill="1" applyBorder="1" applyAlignment="1">
      <alignment horizontal="center" wrapText="1"/>
    </xf>
    <xf numFmtId="165" fontId="2" fillId="10" borderId="0" xfId="1" applyNumberFormat="1" applyFont="1" applyFill="1" applyBorder="1" applyAlignment="1" applyProtection="1">
      <alignment horizontal="center"/>
      <protection locked="0"/>
    </xf>
    <xf numFmtId="0" fontId="2" fillId="0" borderId="47" xfId="1" applyFont="1" applyBorder="1" applyAlignment="1">
      <alignment horizontal="center" wrapText="1"/>
    </xf>
    <xf numFmtId="0" fontId="2" fillId="0" borderId="48" xfId="1" applyFont="1" applyBorder="1" applyAlignment="1">
      <alignment horizontal="center" wrapText="1"/>
    </xf>
    <xf numFmtId="0" fontId="2" fillId="0" borderId="50" xfId="1" applyFont="1" applyBorder="1" applyAlignment="1">
      <alignment horizontal="left" wrapText="1"/>
    </xf>
    <xf numFmtId="0" fontId="2" fillId="0" borderId="0" xfId="1" applyFont="1" applyBorder="1" applyAlignment="1">
      <alignment horizontal="left" wrapText="1"/>
    </xf>
    <xf numFmtId="164" fontId="3" fillId="0" borderId="37" xfId="1" applyNumberFormat="1" applyFont="1" applyFill="1" applyBorder="1" applyAlignment="1" applyProtection="1">
      <alignment horizontal="center"/>
      <protection locked="0"/>
    </xf>
    <xf numFmtId="164" fontId="3" fillId="0" borderId="0" xfId="1" applyNumberFormat="1" applyFont="1" applyFill="1" applyBorder="1" applyAlignment="1" applyProtection="1">
      <alignment horizontal="center"/>
      <protection locked="0"/>
    </xf>
    <xf numFmtId="0" fontId="2" fillId="0" borderId="55" xfId="0" applyFont="1" applyBorder="1" applyAlignment="1">
      <alignment horizontal="left" wrapText="1"/>
    </xf>
    <xf numFmtId="0" fontId="2" fillId="0" borderId="56" xfId="0" applyFont="1" applyBorder="1" applyAlignment="1">
      <alignment horizontal="left" wrapText="1"/>
    </xf>
    <xf numFmtId="0" fontId="2" fillId="0" borderId="57" xfId="0" applyFont="1" applyBorder="1" applyAlignment="1">
      <alignment horizontal="left" wrapText="1"/>
    </xf>
    <xf numFmtId="0" fontId="2" fillId="0" borderId="58" xfId="0" applyFont="1" applyBorder="1" applyAlignment="1">
      <alignment horizontal="left" wrapText="1"/>
    </xf>
    <xf numFmtId="0" fontId="2" fillId="0" borderId="59" xfId="0" applyFont="1" applyBorder="1" applyAlignment="1">
      <alignment horizontal="left" wrapText="1"/>
    </xf>
    <xf numFmtId="0" fontId="2" fillId="0" borderId="60" xfId="0" applyFont="1" applyBorder="1" applyAlignment="1">
      <alignment horizontal="left" wrapText="1"/>
    </xf>
    <xf numFmtId="0" fontId="3" fillId="0" borderId="55" xfId="1" applyFont="1" applyBorder="1" applyAlignment="1">
      <alignment horizontal="left" vertical="top" wrapText="1"/>
    </xf>
    <xf numFmtId="0" fontId="3" fillId="0" borderId="56" xfId="1" applyFont="1" applyBorder="1" applyAlignment="1">
      <alignment horizontal="left" vertical="top"/>
    </xf>
    <xf numFmtId="0" fontId="3" fillId="0" borderId="57" xfId="1" applyFont="1" applyBorder="1" applyAlignment="1">
      <alignment horizontal="left" vertical="top"/>
    </xf>
    <xf numFmtId="0" fontId="3" fillId="0" borderId="58" xfId="1" applyFont="1" applyBorder="1" applyAlignment="1">
      <alignment horizontal="left" vertical="top"/>
    </xf>
    <xf numFmtId="0" fontId="3" fillId="0" borderId="59" xfId="1" applyFont="1" applyBorder="1" applyAlignment="1">
      <alignment horizontal="left" vertical="top"/>
    </xf>
    <xf numFmtId="0" fontId="3" fillId="0" borderId="60" xfId="1" applyFont="1" applyBorder="1" applyAlignment="1">
      <alignment horizontal="left" vertical="top"/>
    </xf>
  </cellXfs>
  <cellStyles count="19">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3" xfId="1" xr:uid="{00000000-0005-0000-0000-00001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sa/Downloads/Riverside%20Loaded%20Salary%20Worksheet%20FINAL%20Summaries%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9"/>
  <sheetViews>
    <sheetView topLeftCell="A39" zoomScale="125" zoomScaleNormal="127" zoomScalePageLayoutView="127" workbookViewId="0">
      <selection activeCell="F67" sqref="F67"/>
    </sheetView>
  </sheetViews>
  <sheetFormatPr baseColWidth="10" defaultColWidth="10.83203125" defaultRowHeight="12" x14ac:dyDescent="0.15"/>
  <cols>
    <col min="1" max="1" width="15.5" style="15" customWidth="1"/>
    <col min="2" max="2" width="19.1640625" style="15" customWidth="1"/>
    <col min="3" max="3" width="7.5" style="15" customWidth="1"/>
    <col min="4" max="5" width="12" style="15" customWidth="1"/>
    <col min="6" max="6" width="13.33203125" style="15" customWidth="1"/>
    <col min="7" max="7" width="10.5" style="15" customWidth="1"/>
    <col min="8" max="9" width="11.5" style="15" customWidth="1"/>
    <col min="10" max="10" width="9.33203125" style="15" customWidth="1"/>
    <col min="11" max="11" width="10.5" style="15" customWidth="1"/>
    <col min="12" max="12" width="12.5" style="15" customWidth="1"/>
    <col min="13" max="13" width="13.33203125" style="15" bestFit="1" customWidth="1"/>
    <col min="14" max="14" width="2" style="15" customWidth="1"/>
    <col min="15" max="16384" width="10.83203125" style="15"/>
  </cols>
  <sheetData>
    <row r="1" spans="1:15" ht="19" customHeight="1" x14ac:dyDescent="0.15">
      <c r="A1" s="14" t="s">
        <v>68</v>
      </c>
      <c r="B1" s="116"/>
    </row>
    <row r="2" spans="1:15" ht="21" customHeight="1" x14ac:dyDescent="0.15">
      <c r="A2" s="16" t="s">
        <v>61</v>
      </c>
      <c r="B2" s="117"/>
      <c r="D2" s="14"/>
      <c r="E2" s="14"/>
    </row>
    <row r="3" spans="1:15" ht="24" customHeight="1" x14ac:dyDescent="0.15">
      <c r="A3" s="16" t="s">
        <v>62</v>
      </c>
      <c r="B3" s="144" t="s">
        <v>95</v>
      </c>
      <c r="C3" s="17"/>
      <c r="D3" s="18"/>
      <c r="E3" s="18"/>
    </row>
    <row r="4" spans="1:15" ht="25" x14ac:dyDescent="0.2">
      <c r="A4" s="19" t="s">
        <v>96</v>
      </c>
      <c r="B4" s="20"/>
      <c r="D4" s="1" t="s">
        <v>26</v>
      </c>
      <c r="E4" s="10"/>
      <c r="G4" s="21"/>
      <c r="H4" s="21"/>
      <c r="I4" s="21"/>
      <c r="J4" s="21"/>
      <c r="K4" s="21"/>
      <c r="L4" s="21"/>
      <c r="M4" s="22"/>
    </row>
    <row r="5" spans="1:15" ht="16" x14ac:dyDescent="0.2">
      <c r="A5" s="23"/>
      <c r="B5" s="24"/>
      <c r="C5" s="17"/>
      <c r="D5" s="21"/>
      <c r="E5" s="21"/>
      <c r="F5" s="21"/>
      <c r="G5" s="21"/>
      <c r="H5" s="21"/>
      <c r="I5" s="21"/>
      <c r="J5" s="21"/>
      <c r="K5" s="21"/>
      <c r="L5" s="21"/>
    </row>
    <row r="6" spans="1:15" ht="17" thickBot="1" x14ac:dyDescent="0.25">
      <c r="A6" s="25" t="s">
        <v>97</v>
      </c>
      <c r="B6" s="165"/>
      <c r="D6" s="21"/>
      <c r="E6" s="21"/>
      <c r="F6" s="21"/>
      <c r="G6" s="21"/>
      <c r="H6" s="21"/>
      <c r="I6" s="21"/>
      <c r="J6" s="21"/>
      <c r="K6" s="21"/>
      <c r="L6" s="21"/>
    </row>
    <row r="7" spans="1:15" ht="17" thickBot="1" x14ac:dyDescent="0.25">
      <c r="A7" s="26" t="s">
        <v>0</v>
      </c>
      <c r="B7" s="27">
        <f>SUM(B4:B6)</f>
        <v>0</v>
      </c>
      <c r="D7" s="21"/>
      <c r="E7" s="21"/>
      <c r="F7" s="21"/>
      <c r="G7" s="21"/>
      <c r="H7" s="21"/>
      <c r="I7" s="21"/>
      <c r="J7" s="21"/>
      <c r="K7" s="21"/>
      <c r="L7" s="21"/>
      <c r="M7" s="22">
        <f>B7</f>
        <v>0</v>
      </c>
    </row>
    <row r="8" spans="1:15" ht="5" customHeight="1" thickBot="1" x14ac:dyDescent="0.2"/>
    <row r="9" spans="1:15" s="2" customFormat="1" ht="39" customHeight="1" thickBot="1" x14ac:dyDescent="0.2">
      <c r="A9" s="162" t="s">
        <v>59</v>
      </c>
      <c r="B9" s="163" t="s">
        <v>28</v>
      </c>
      <c r="C9" s="30" t="s">
        <v>99</v>
      </c>
      <c r="D9" s="159" t="s">
        <v>98</v>
      </c>
      <c r="E9" s="161" t="s">
        <v>36</v>
      </c>
      <c r="F9" s="164" t="s">
        <v>30</v>
      </c>
      <c r="G9" s="159" t="s">
        <v>33</v>
      </c>
      <c r="H9" s="159" t="s">
        <v>34</v>
      </c>
      <c r="I9" s="164" t="s">
        <v>35</v>
      </c>
      <c r="J9" s="164" t="s">
        <v>31</v>
      </c>
      <c r="K9" s="158" t="s">
        <v>32</v>
      </c>
      <c r="L9" s="142" t="s">
        <v>2</v>
      </c>
      <c r="M9" s="141" t="s">
        <v>3</v>
      </c>
      <c r="O9" s="113" t="s">
        <v>69</v>
      </c>
    </row>
    <row r="10" spans="1:15" x14ac:dyDescent="0.15">
      <c r="B10" s="33" t="s">
        <v>37</v>
      </c>
      <c r="C10" s="34"/>
      <c r="D10" s="34"/>
      <c r="E10" s="359">
        <v>4200</v>
      </c>
      <c r="F10" s="360">
        <v>0.2369</v>
      </c>
      <c r="G10" s="361">
        <v>6.2E-2</v>
      </c>
      <c r="H10" s="361">
        <v>1.4500000000000001E-2</v>
      </c>
      <c r="I10" s="362">
        <v>9852</v>
      </c>
      <c r="J10" s="362">
        <v>157</v>
      </c>
      <c r="K10" s="361">
        <v>8.0000000000000002E-3</v>
      </c>
    </row>
    <row r="11" spans="1:15" x14ac:dyDescent="0.15">
      <c r="A11" s="128" t="s">
        <v>60</v>
      </c>
      <c r="B11" s="128"/>
      <c r="C11" s="126"/>
      <c r="D11" s="140"/>
      <c r="E11" s="9">
        <f t="shared" ref="E11:E20" si="0">D11-($E$10*C11)</f>
        <v>0</v>
      </c>
      <c r="F11" s="124">
        <f t="shared" ref="F11:F20" si="1">$F$10*E11</f>
        <v>0</v>
      </c>
      <c r="G11" s="218">
        <f t="shared" ref="G11:G20" si="2">$G$10*E11</f>
        <v>0</v>
      </c>
      <c r="H11" s="218">
        <f t="shared" ref="H11:H20" si="3">$H$10*E11</f>
        <v>0</v>
      </c>
      <c r="I11" s="218">
        <f t="shared" ref="I11:I20" si="4">$I$10*C11</f>
        <v>0</v>
      </c>
      <c r="J11" s="218">
        <f t="shared" ref="J11:J20" si="5">$J$10*C11</f>
        <v>0</v>
      </c>
      <c r="K11" s="218">
        <f t="shared" ref="K11:K20" si="6">$K$10*E11</f>
        <v>0</v>
      </c>
      <c r="L11" s="122">
        <f>SUM(E11:K11)</f>
        <v>0</v>
      </c>
      <c r="M11" s="132"/>
      <c r="O11" s="112">
        <f t="shared" ref="O11:O20" si="7">$E$10*C11</f>
        <v>0</v>
      </c>
    </row>
    <row r="12" spans="1:15" x14ac:dyDescent="0.15">
      <c r="A12" s="128" t="s">
        <v>110</v>
      </c>
      <c r="B12" s="128"/>
      <c r="C12" s="126"/>
      <c r="D12" s="139"/>
      <c r="E12" s="9">
        <f t="shared" si="0"/>
        <v>0</v>
      </c>
      <c r="F12" s="124">
        <f t="shared" si="1"/>
        <v>0</v>
      </c>
      <c r="G12" s="218">
        <f t="shared" si="2"/>
        <v>0</v>
      </c>
      <c r="H12" s="218">
        <f t="shared" si="3"/>
        <v>0</v>
      </c>
      <c r="I12" s="218">
        <f t="shared" si="4"/>
        <v>0</v>
      </c>
      <c r="J12" s="218">
        <f t="shared" si="5"/>
        <v>0</v>
      </c>
      <c r="K12" s="218">
        <f t="shared" si="6"/>
        <v>0</v>
      </c>
      <c r="L12" s="122">
        <f>SUM(E12:K12)</f>
        <v>0</v>
      </c>
      <c r="M12" s="132"/>
      <c r="O12" s="112">
        <f t="shared" si="7"/>
        <v>0</v>
      </c>
    </row>
    <row r="13" spans="1:15" x14ac:dyDescent="0.15">
      <c r="A13" s="128" t="s">
        <v>111</v>
      </c>
      <c r="B13" s="128"/>
      <c r="C13" s="126"/>
      <c r="D13" s="139"/>
      <c r="E13" s="9">
        <f t="shared" si="0"/>
        <v>0</v>
      </c>
      <c r="F13" s="124">
        <f t="shared" si="1"/>
        <v>0</v>
      </c>
      <c r="G13" s="218">
        <f t="shared" si="2"/>
        <v>0</v>
      </c>
      <c r="H13" s="218">
        <f t="shared" si="3"/>
        <v>0</v>
      </c>
      <c r="I13" s="218">
        <f t="shared" si="4"/>
        <v>0</v>
      </c>
      <c r="J13" s="218">
        <f t="shared" si="5"/>
        <v>0</v>
      </c>
      <c r="K13" s="218">
        <f t="shared" si="6"/>
        <v>0</v>
      </c>
      <c r="L13" s="122">
        <f>SUM(E13:K13)</f>
        <v>0</v>
      </c>
      <c r="M13" s="132"/>
      <c r="O13" s="112">
        <f t="shared" si="7"/>
        <v>0</v>
      </c>
    </row>
    <row r="14" spans="1:15" x14ac:dyDescent="0.15">
      <c r="A14" s="128" t="s">
        <v>112</v>
      </c>
      <c r="B14" s="128"/>
      <c r="C14" s="126"/>
      <c r="D14" s="139"/>
      <c r="E14" s="9">
        <f t="shared" si="0"/>
        <v>0</v>
      </c>
      <c r="F14" s="124">
        <f t="shared" si="1"/>
        <v>0</v>
      </c>
      <c r="G14" s="218">
        <f t="shared" si="2"/>
        <v>0</v>
      </c>
      <c r="H14" s="218">
        <f t="shared" si="3"/>
        <v>0</v>
      </c>
      <c r="I14" s="218">
        <f t="shared" si="4"/>
        <v>0</v>
      </c>
      <c r="J14" s="218">
        <f t="shared" si="5"/>
        <v>0</v>
      </c>
      <c r="K14" s="218">
        <f t="shared" si="6"/>
        <v>0</v>
      </c>
      <c r="L14" s="122">
        <f>SUM(E14:K14)</f>
        <v>0</v>
      </c>
      <c r="M14" s="132"/>
      <c r="O14" s="112">
        <f t="shared" si="7"/>
        <v>0</v>
      </c>
    </row>
    <row r="15" spans="1:15" x14ac:dyDescent="0.15">
      <c r="A15" s="128" t="s">
        <v>113</v>
      </c>
      <c r="B15" s="128"/>
      <c r="C15" s="126"/>
      <c r="D15" s="139"/>
      <c r="E15" s="9">
        <f t="shared" si="0"/>
        <v>0</v>
      </c>
      <c r="F15" s="124">
        <f t="shared" si="1"/>
        <v>0</v>
      </c>
      <c r="G15" s="218">
        <f t="shared" si="2"/>
        <v>0</v>
      </c>
      <c r="H15" s="218">
        <f t="shared" si="3"/>
        <v>0</v>
      </c>
      <c r="I15" s="218">
        <f t="shared" si="4"/>
        <v>0</v>
      </c>
      <c r="J15" s="218">
        <f t="shared" si="5"/>
        <v>0</v>
      </c>
      <c r="K15" s="218">
        <f t="shared" si="6"/>
        <v>0</v>
      </c>
      <c r="L15" s="122">
        <f>SUM(E15:K15)</f>
        <v>0</v>
      </c>
      <c r="M15" s="132"/>
      <c r="O15" s="112">
        <f t="shared" si="7"/>
        <v>0</v>
      </c>
    </row>
    <row r="16" spans="1:15" x14ac:dyDescent="0.15">
      <c r="A16" s="128" t="s">
        <v>114</v>
      </c>
      <c r="B16" s="128"/>
      <c r="C16" s="126"/>
      <c r="D16" s="139"/>
      <c r="E16" s="9">
        <f t="shared" si="0"/>
        <v>0</v>
      </c>
      <c r="F16" s="124">
        <f t="shared" si="1"/>
        <v>0</v>
      </c>
      <c r="G16" s="218">
        <f t="shared" si="2"/>
        <v>0</v>
      </c>
      <c r="H16" s="218">
        <f t="shared" si="3"/>
        <v>0</v>
      </c>
      <c r="I16" s="218">
        <f t="shared" si="4"/>
        <v>0</v>
      </c>
      <c r="J16" s="218">
        <f t="shared" si="5"/>
        <v>0</v>
      </c>
      <c r="K16" s="218">
        <f t="shared" si="6"/>
        <v>0</v>
      </c>
      <c r="L16" s="122">
        <f>SUM(E15:K15)</f>
        <v>0</v>
      </c>
      <c r="M16" s="132"/>
      <c r="O16" s="112">
        <f t="shared" si="7"/>
        <v>0</v>
      </c>
    </row>
    <row r="17" spans="1:15" x14ac:dyDescent="0.15">
      <c r="A17" s="128" t="s">
        <v>115</v>
      </c>
      <c r="B17" s="128"/>
      <c r="C17" s="126"/>
      <c r="D17" s="139"/>
      <c r="E17" s="9">
        <f t="shared" si="0"/>
        <v>0</v>
      </c>
      <c r="F17" s="124">
        <f t="shared" si="1"/>
        <v>0</v>
      </c>
      <c r="G17" s="218">
        <f t="shared" si="2"/>
        <v>0</v>
      </c>
      <c r="H17" s="218">
        <f t="shared" si="3"/>
        <v>0</v>
      </c>
      <c r="I17" s="218">
        <f t="shared" si="4"/>
        <v>0</v>
      </c>
      <c r="J17" s="218">
        <f t="shared" si="5"/>
        <v>0</v>
      </c>
      <c r="K17" s="218">
        <f t="shared" si="6"/>
        <v>0</v>
      </c>
      <c r="L17" s="122">
        <f>SUM(E16:K16)</f>
        <v>0</v>
      </c>
      <c r="M17" s="132"/>
      <c r="O17" s="112">
        <f t="shared" si="7"/>
        <v>0</v>
      </c>
    </row>
    <row r="18" spans="1:15" x14ac:dyDescent="0.15">
      <c r="A18" s="128" t="s">
        <v>116</v>
      </c>
      <c r="B18" s="128"/>
      <c r="C18" s="126"/>
      <c r="D18" s="139"/>
      <c r="E18" s="9">
        <f t="shared" si="0"/>
        <v>0</v>
      </c>
      <c r="F18" s="124">
        <f t="shared" si="1"/>
        <v>0</v>
      </c>
      <c r="G18" s="218">
        <f t="shared" si="2"/>
        <v>0</v>
      </c>
      <c r="H18" s="218">
        <f t="shared" si="3"/>
        <v>0</v>
      </c>
      <c r="I18" s="218">
        <f t="shared" si="4"/>
        <v>0</v>
      </c>
      <c r="J18" s="218">
        <f t="shared" si="5"/>
        <v>0</v>
      </c>
      <c r="K18" s="218">
        <f t="shared" si="6"/>
        <v>0</v>
      </c>
      <c r="L18" s="122">
        <f>SUM(E17:K17)</f>
        <v>0</v>
      </c>
      <c r="M18" s="132"/>
      <c r="O18" s="112">
        <f t="shared" si="7"/>
        <v>0</v>
      </c>
    </row>
    <row r="19" spans="1:15" x14ac:dyDescent="0.15">
      <c r="A19" s="128" t="s">
        <v>117</v>
      </c>
      <c r="B19" s="128"/>
      <c r="C19" s="126"/>
      <c r="D19" s="139"/>
      <c r="E19" s="9">
        <f t="shared" si="0"/>
        <v>0</v>
      </c>
      <c r="F19" s="124">
        <f t="shared" si="1"/>
        <v>0</v>
      </c>
      <c r="G19" s="218">
        <f t="shared" si="2"/>
        <v>0</v>
      </c>
      <c r="H19" s="218">
        <f t="shared" si="3"/>
        <v>0</v>
      </c>
      <c r="I19" s="218">
        <f t="shared" si="4"/>
        <v>0</v>
      </c>
      <c r="J19" s="218">
        <f t="shared" si="5"/>
        <v>0</v>
      </c>
      <c r="K19" s="218">
        <f t="shared" si="6"/>
        <v>0</v>
      </c>
      <c r="L19" s="122">
        <f>SUM(E18:K18)</f>
        <v>0</v>
      </c>
      <c r="M19" s="132"/>
      <c r="O19" s="112">
        <f t="shared" si="7"/>
        <v>0</v>
      </c>
    </row>
    <row r="20" spans="1:15" ht="13" thickBot="1" x14ac:dyDescent="0.2">
      <c r="A20" s="128" t="s">
        <v>118</v>
      </c>
      <c r="B20" s="128"/>
      <c r="C20" s="126"/>
      <c r="D20" s="139"/>
      <c r="E20" s="9">
        <f t="shared" si="0"/>
        <v>0</v>
      </c>
      <c r="F20" s="36">
        <f t="shared" si="1"/>
        <v>0</v>
      </c>
      <c r="G20" s="218">
        <f t="shared" si="2"/>
        <v>0</v>
      </c>
      <c r="H20" s="218">
        <f t="shared" si="3"/>
        <v>0</v>
      </c>
      <c r="I20" s="229">
        <f t="shared" si="4"/>
        <v>0</v>
      </c>
      <c r="J20" s="229">
        <f t="shared" si="5"/>
        <v>0</v>
      </c>
      <c r="K20" s="218">
        <f t="shared" si="6"/>
        <v>0</v>
      </c>
      <c r="L20" s="54">
        <f>SUM(E19:K19)</f>
        <v>0</v>
      </c>
      <c r="M20" s="132"/>
      <c r="O20" s="112">
        <f t="shared" si="7"/>
        <v>0</v>
      </c>
    </row>
    <row r="21" spans="1:15" ht="13" thickBot="1" x14ac:dyDescent="0.2">
      <c r="A21" s="38" t="s">
        <v>105</v>
      </c>
      <c r="B21" s="39" t="s">
        <v>4</v>
      </c>
      <c r="C21" s="230">
        <f>SUM(C11:$C20)</f>
        <v>0</v>
      </c>
      <c r="D21" s="231">
        <f>SUM(D11:$D20)</f>
        <v>0</v>
      </c>
      <c r="E21" s="232">
        <f t="shared" ref="E21:K21" si="8">SUM(E11:E20)</f>
        <v>0</v>
      </c>
      <c r="F21" s="233">
        <f t="shared" si="8"/>
        <v>0</v>
      </c>
      <c r="G21" s="233">
        <f t="shared" si="8"/>
        <v>0</v>
      </c>
      <c r="H21" s="233">
        <f t="shared" si="8"/>
        <v>0</v>
      </c>
      <c r="I21" s="233">
        <f t="shared" si="8"/>
        <v>0</v>
      </c>
      <c r="J21" s="233">
        <f t="shared" si="8"/>
        <v>0</v>
      </c>
      <c r="K21" s="233">
        <f t="shared" si="8"/>
        <v>0</v>
      </c>
      <c r="L21" s="115">
        <f>SUM(E21:K21)</f>
        <v>0</v>
      </c>
      <c r="M21" s="44">
        <f>B7-L21</f>
        <v>0</v>
      </c>
      <c r="O21" s="114">
        <f>SUM(O11:O20)</f>
        <v>0</v>
      </c>
    </row>
    <row r="22" spans="1:15" ht="30" customHeight="1" x14ac:dyDescent="0.15">
      <c r="A22" s="45"/>
      <c r="B22" s="45"/>
      <c r="C22" s="46" t="s">
        <v>4</v>
      </c>
      <c r="D22" s="46" t="s">
        <v>4</v>
      </c>
      <c r="E22" s="46"/>
      <c r="F22" s="46" t="s">
        <v>4</v>
      </c>
      <c r="G22" s="46" t="s">
        <v>4</v>
      </c>
      <c r="H22" s="46" t="s">
        <v>4</v>
      </c>
      <c r="I22" s="46" t="s">
        <v>4</v>
      </c>
      <c r="J22" s="46" t="s">
        <v>4</v>
      </c>
      <c r="K22" s="46" t="s">
        <v>4</v>
      </c>
      <c r="L22" s="45"/>
      <c r="M22" s="45"/>
    </row>
    <row r="23" spans="1:15" s="3" customFormat="1" ht="26" customHeight="1" x14ac:dyDescent="0.15">
      <c r="A23" s="162" t="s">
        <v>59</v>
      </c>
      <c r="B23" s="163" t="s">
        <v>29</v>
      </c>
      <c r="C23" s="163" t="s">
        <v>1</v>
      </c>
      <c r="D23" s="159" t="s">
        <v>41</v>
      </c>
      <c r="E23" s="159" t="s">
        <v>39</v>
      </c>
      <c r="F23" s="161" t="s">
        <v>42</v>
      </c>
      <c r="G23" s="159" t="s">
        <v>33</v>
      </c>
      <c r="H23" s="159" t="s">
        <v>34</v>
      </c>
      <c r="I23" s="160"/>
      <c r="J23" s="160"/>
      <c r="K23" s="158" t="s">
        <v>32</v>
      </c>
      <c r="L23" s="138" t="s">
        <v>2</v>
      </c>
      <c r="M23" s="137" t="s">
        <v>3</v>
      </c>
    </row>
    <row r="24" spans="1:15" s="2" customFormat="1" x14ac:dyDescent="0.15">
      <c r="B24" s="4" t="s">
        <v>40</v>
      </c>
      <c r="C24" s="5"/>
      <c r="D24" s="5"/>
      <c r="E24" s="366" t="s">
        <v>147</v>
      </c>
      <c r="F24" s="49"/>
      <c r="G24" s="363">
        <v>6.2E-2</v>
      </c>
      <c r="H24" s="363">
        <v>1.4500000000000001E-2</v>
      </c>
      <c r="I24" s="364"/>
      <c r="J24" s="364"/>
      <c r="K24" s="363">
        <v>8.0000000000000002E-3</v>
      </c>
    </row>
    <row r="25" spans="1:15" x14ac:dyDescent="0.15">
      <c r="A25" s="128" t="s">
        <v>64</v>
      </c>
      <c r="B25" s="128"/>
      <c r="C25" s="136"/>
      <c r="D25" s="50"/>
      <c r="E25" s="6">
        <v>180</v>
      </c>
      <c r="F25" s="125">
        <f>E25*D25</f>
        <v>0</v>
      </c>
      <c r="G25" s="219">
        <f t="shared" ref="G25:G39" si="9">$G$10*F25</f>
        <v>0</v>
      </c>
      <c r="H25" s="219">
        <f t="shared" ref="H25:H39" si="10">$H$10*F25</f>
        <v>0</v>
      </c>
      <c r="I25" s="134"/>
      <c r="J25" s="133"/>
      <c r="K25" s="219">
        <f t="shared" ref="K25:K39" si="11">$K$10*F25</f>
        <v>0</v>
      </c>
      <c r="L25" s="122">
        <f t="shared" ref="L25:L40" si="12">SUM(F25:K25)</f>
        <v>0</v>
      </c>
      <c r="M25" s="132"/>
    </row>
    <row r="26" spans="1:15" x14ac:dyDescent="0.15">
      <c r="A26" s="128" t="s">
        <v>64</v>
      </c>
      <c r="B26" s="128"/>
      <c r="C26" s="126"/>
      <c r="D26" s="135"/>
      <c r="E26" s="51">
        <v>180</v>
      </c>
      <c r="F26" s="125">
        <f>E26*D26</f>
        <v>0</v>
      </c>
      <c r="G26" s="219">
        <f t="shared" si="9"/>
        <v>0</v>
      </c>
      <c r="H26" s="219">
        <f t="shared" si="10"/>
        <v>0</v>
      </c>
      <c r="I26" s="134"/>
      <c r="J26" s="133"/>
      <c r="K26" s="219">
        <f t="shared" si="11"/>
        <v>0</v>
      </c>
      <c r="L26" s="122">
        <f t="shared" si="12"/>
        <v>0</v>
      </c>
      <c r="M26" s="132"/>
    </row>
    <row r="27" spans="1:15" x14ac:dyDescent="0.15">
      <c r="A27" s="128" t="s">
        <v>64</v>
      </c>
      <c r="B27" s="128"/>
      <c r="C27" s="126"/>
      <c r="D27" s="127"/>
      <c r="E27" s="51">
        <v>180</v>
      </c>
      <c r="F27" s="125">
        <f>E27*D27</f>
        <v>0</v>
      </c>
      <c r="G27" s="219">
        <f t="shared" si="9"/>
        <v>0</v>
      </c>
      <c r="H27" s="219">
        <f t="shared" si="10"/>
        <v>0</v>
      </c>
      <c r="I27" s="134"/>
      <c r="J27" s="133"/>
      <c r="K27" s="219">
        <f t="shared" si="11"/>
        <v>0</v>
      </c>
      <c r="L27" s="122">
        <f t="shared" si="12"/>
        <v>0</v>
      </c>
      <c r="M27" s="132"/>
    </row>
    <row r="28" spans="1:15" x14ac:dyDescent="0.15">
      <c r="A28" s="128" t="s">
        <v>64</v>
      </c>
      <c r="B28" s="128"/>
      <c r="C28" s="126"/>
      <c r="D28" s="127"/>
      <c r="E28" s="51">
        <v>180</v>
      </c>
      <c r="F28" s="125">
        <f>E28*D28</f>
        <v>0</v>
      </c>
      <c r="G28" s="219">
        <f t="shared" si="9"/>
        <v>0</v>
      </c>
      <c r="H28" s="219">
        <f t="shared" si="10"/>
        <v>0</v>
      </c>
      <c r="I28" s="134"/>
      <c r="J28" s="133"/>
      <c r="K28" s="219">
        <f t="shared" si="11"/>
        <v>0</v>
      </c>
      <c r="L28" s="122">
        <f t="shared" si="12"/>
        <v>0</v>
      </c>
      <c r="M28" s="132"/>
    </row>
    <row r="29" spans="1:15" x14ac:dyDescent="0.15">
      <c r="A29" s="128" t="s">
        <v>64</v>
      </c>
      <c r="B29" s="128"/>
      <c r="C29" s="126"/>
      <c r="D29" s="127"/>
      <c r="E29" s="51">
        <v>180</v>
      </c>
      <c r="F29" s="125">
        <f>E29*D29</f>
        <v>0</v>
      </c>
      <c r="G29" s="219">
        <f t="shared" si="9"/>
        <v>0</v>
      </c>
      <c r="H29" s="219">
        <f t="shared" si="10"/>
        <v>0</v>
      </c>
      <c r="I29" s="134"/>
      <c r="J29" s="133"/>
      <c r="K29" s="219">
        <f t="shared" si="11"/>
        <v>0</v>
      </c>
      <c r="L29" s="122">
        <f t="shared" si="12"/>
        <v>0</v>
      </c>
      <c r="M29" s="132"/>
    </row>
    <row r="30" spans="1:15" x14ac:dyDescent="0.15">
      <c r="A30" s="128" t="s">
        <v>64</v>
      </c>
      <c r="B30" s="128"/>
      <c r="C30" s="126"/>
      <c r="D30" s="127"/>
      <c r="E30" s="51">
        <v>180</v>
      </c>
      <c r="F30" s="125">
        <f t="shared" ref="F30:F39" si="13">E30*D30</f>
        <v>0</v>
      </c>
      <c r="G30" s="219">
        <f t="shared" si="9"/>
        <v>0</v>
      </c>
      <c r="H30" s="219">
        <f t="shared" si="10"/>
        <v>0</v>
      </c>
      <c r="I30" s="134"/>
      <c r="J30" s="133"/>
      <c r="K30" s="219">
        <f t="shared" si="11"/>
        <v>0</v>
      </c>
      <c r="L30" s="122">
        <f t="shared" si="12"/>
        <v>0</v>
      </c>
      <c r="M30" s="132"/>
    </row>
    <row r="31" spans="1:15" x14ac:dyDescent="0.15">
      <c r="A31" s="128" t="s">
        <v>64</v>
      </c>
      <c r="B31" s="128"/>
      <c r="C31" s="126"/>
      <c r="D31" s="127"/>
      <c r="E31" s="51">
        <v>180</v>
      </c>
      <c r="F31" s="125">
        <f t="shared" si="13"/>
        <v>0</v>
      </c>
      <c r="G31" s="219">
        <f t="shared" si="9"/>
        <v>0</v>
      </c>
      <c r="H31" s="219">
        <f t="shared" si="10"/>
        <v>0</v>
      </c>
      <c r="I31" s="134"/>
      <c r="J31" s="133"/>
      <c r="K31" s="219">
        <f t="shared" si="11"/>
        <v>0</v>
      </c>
      <c r="L31" s="122">
        <f t="shared" si="12"/>
        <v>0</v>
      </c>
      <c r="M31" s="132"/>
    </row>
    <row r="32" spans="1:15" x14ac:dyDescent="0.15">
      <c r="A32" s="128" t="s">
        <v>64</v>
      </c>
      <c r="B32" s="128"/>
      <c r="C32" s="126"/>
      <c r="D32" s="127"/>
      <c r="E32" s="51">
        <v>180</v>
      </c>
      <c r="F32" s="125">
        <f t="shared" si="13"/>
        <v>0</v>
      </c>
      <c r="G32" s="219">
        <f t="shared" si="9"/>
        <v>0</v>
      </c>
      <c r="H32" s="219">
        <f t="shared" si="10"/>
        <v>0</v>
      </c>
      <c r="I32" s="134"/>
      <c r="J32" s="133"/>
      <c r="K32" s="219">
        <f t="shared" si="11"/>
        <v>0</v>
      </c>
      <c r="L32" s="122">
        <f t="shared" si="12"/>
        <v>0</v>
      </c>
      <c r="M32" s="132"/>
    </row>
    <row r="33" spans="1:13" x14ac:dyDescent="0.15">
      <c r="A33" s="128" t="s">
        <v>64</v>
      </c>
      <c r="B33" s="128"/>
      <c r="C33" s="126"/>
      <c r="D33" s="127"/>
      <c r="E33" s="51">
        <v>180</v>
      </c>
      <c r="F33" s="125">
        <f t="shared" si="13"/>
        <v>0</v>
      </c>
      <c r="G33" s="219">
        <f t="shared" si="9"/>
        <v>0</v>
      </c>
      <c r="H33" s="219">
        <f t="shared" si="10"/>
        <v>0</v>
      </c>
      <c r="I33" s="134"/>
      <c r="J33" s="133"/>
      <c r="K33" s="219">
        <f t="shared" si="11"/>
        <v>0</v>
      </c>
      <c r="L33" s="122">
        <f t="shared" si="12"/>
        <v>0</v>
      </c>
      <c r="M33" s="132"/>
    </row>
    <row r="34" spans="1:13" x14ac:dyDescent="0.15">
      <c r="A34" s="128" t="s">
        <v>64</v>
      </c>
      <c r="B34" s="128"/>
      <c r="C34" s="126"/>
      <c r="D34" s="127"/>
      <c r="E34" s="51">
        <v>180</v>
      </c>
      <c r="F34" s="125">
        <f t="shared" si="13"/>
        <v>0</v>
      </c>
      <c r="G34" s="219">
        <f t="shared" si="9"/>
        <v>0</v>
      </c>
      <c r="H34" s="219">
        <f t="shared" si="10"/>
        <v>0</v>
      </c>
      <c r="I34" s="134"/>
      <c r="J34" s="133"/>
      <c r="K34" s="219">
        <f t="shared" si="11"/>
        <v>0</v>
      </c>
      <c r="L34" s="122">
        <f t="shared" si="12"/>
        <v>0</v>
      </c>
      <c r="M34" s="132"/>
    </row>
    <row r="35" spans="1:13" x14ac:dyDescent="0.15">
      <c r="A35" s="128" t="s">
        <v>64</v>
      </c>
      <c r="B35" s="128"/>
      <c r="C35" s="126"/>
      <c r="D35" s="127"/>
      <c r="E35" s="51">
        <v>180</v>
      </c>
      <c r="F35" s="125">
        <f t="shared" si="13"/>
        <v>0</v>
      </c>
      <c r="G35" s="219">
        <f t="shared" si="9"/>
        <v>0</v>
      </c>
      <c r="H35" s="219">
        <f t="shared" si="10"/>
        <v>0</v>
      </c>
      <c r="I35" s="134"/>
      <c r="J35" s="133"/>
      <c r="K35" s="219">
        <f t="shared" si="11"/>
        <v>0</v>
      </c>
      <c r="L35" s="122">
        <f t="shared" si="12"/>
        <v>0</v>
      </c>
      <c r="M35" s="132"/>
    </row>
    <row r="36" spans="1:13" x14ac:dyDescent="0.15">
      <c r="A36" s="128" t="s">
        <v>64</v>
      </c>
      <c r="B36" s="128"/>
      <c r="C36" s="126"/>
      <c r="D36" s="127"/>
      <c r="E36" s="51">
        <v>180</v>
      </c>
      <c r="F36" s="125">
        <f t="shared" si="13"/>
        <v>0</v>
      </c>
      <c r="G36" s="219">
        <f t="shared" si="9"/>
        <v>0</v>
      </c>
      <c r="H36" s="219">
        <f t="shared" si="10"/>
        <v>0</v>
      </c>
      <c r="I36" s="134"/>
      <c r="J36" s="133"/>
      <c r="K36" s="219">
        <f t="shared" si="11"/>
        <v>0</v>
      </c>
      <c r="L36" s="122">
        <f t="shared" si="12"/>
        <v>0</v>
      </c>
      <c r="M36" s="132"/>
    </row>
    <row r="37" spans="1:13" x14ac:dyDescent="0.15">
      <c r="A37" s="128" t="s">
        <v>64</v>
      </c>
      <c r="B37" s="128"/>
      <c r="C37" s="126"/>
      <c r="D37" s="127"/>
      <c r="E37" s="51">
        <v>180</v>
      </c>
      <c r="F37" s="125">
        <f t="shared" si="13"/>
        <v>0</v>
      </c>
      <c r="G37" s="219">
        <f t="shared" si="9"/>
        <v>0</v>
      </c>
      <c r="H37" s="219">
        <f t="shared" si="10"/>
        <v>0</v>
      </c>
      <c r="I37" s="134"/>
      <c r="J37" s="133"/>
      <c r="K37" s="219">
        <f t="shared" si="11"/>
        <v>0</v>
      </c>
      <c r="L37" s="122">
        <f t="shared" si="12"/>
        <v>0</v>
      </c>
      <c r="M37" s="132"/>
    </row>
    <row r="38" spans="1:13" x14ac:dyDescent="0.15">
      <c r="A38" s="128" t="s">
        <v>64</v>
      </c>
      <c r="B38" s="128"/>
      <c r="C38" s="126"/>
      <c r="D38" s="127"/>
      <c r="E38" s="51">
        <v>180</v>
      </c>
      <c r="F38" s="125">
        <f t="shared" si="13"/>
        <v>0</v>
      </c>
      <c r="G38" s="219">
        <f t="shared" si="9"/>
        <v>0</v>
      </c>
      <c r="H38" s="219">
        <f t="shared" si="10"/>
        <v>0</v>
      </c>
      <c r="I38" s="134"/>
      <c r="J38" s="133"/>
      <c r="K38" s="219">
        <f t="shared" si="11"/>
        <v>0</v>
      </c>
      <c r="L38" s="122">
        <f t="shared" si="12"/>
        <v>0</v>
      </c>
      <c r="M38" s="132"/>
    </row>
    <row r="39" spans="1:13" ht="13" thickBot="1" x14ac:dyDescent="0.2">
      <c r="A39" s="128" t="s">
        <v>64</v>
      </c>
      <c r="B39" s="128"/>
      <c r="C39" s="126"/>
      <c r="D39" s="127"/>
      <c r="E39" s="51">
        <v>180</v>
      </c>
      <c r="F39" s="125">
        <f t="shared" si="13"/>
        <v>0</v>
      </c>
      <c r="G39" s="219">
        <f t="shared" si="9"/>
        <v>0</v>
      </c>
      <c r="H39" s="219">
        <f t="shared" si="10"/>
        <v>0</v>
      </c>
      <c r="I39" s="37"/>
      <c r="J39" s="53"/>
      <c r="K39" s="219">
        <f t="shared" si="11"/>
        <v>0</v>
      </c>
      <c r="L39" s="54">
        <f t="shared" si="12"/>
        <v>0</v>
      </c>
      <c r="M39" s="132"/>
    </row>
    <row r="40" spans="1:13" s="64" customFormat="1" ht="18" customHeight="1" thickBot="1" x14ac:dyDescent="0.2">
      <c r="A40" s="55" t="s">
        <v>104</v>
      </c>
      <c r="B40" s="56" t="s">
        <v>4</v>
      </c>
      <c r="C40" s="230">
        <f>SUM(C25:$C39)</f>
        <v>0</v>
      </c>
      <c r="D40" s="57"/>
      <c r="E40" s="57"/>
      <c r="F40" s="222">
        <f>SUM(F25:F39)</f>
        <v>0</v>
      </c>
      <c r="G40" s="234">
        <f>SUM(G25:G39)</f>
        <v>0</v>
      </c>
      <c r="H40" s="234">
        <f>SUM(H25:H39)</f>
        <v>0</v>
      </c>
      <c r="I40" s="59"/>
      <c r="J40" s="60"/>
      <c r="K40" s="223">
        <f>SUM(K25:K39)</f>
        <v>0</v>
      </c>
      <c r="L40" s="62">
        <f t="shared" si="12"/>
        <v>0</v>
      </c>
      <c r="M40" s="63">
        <f>M21-L40</f>
        <v>0</v>
      </c>
    </row>
    <row r="41" spans="1:13" s="66" customFormat="1" ht="11" customHeight="1" x14ac:dyDescent="0.15">
      <c r="A41" s="65" t="s">
        <v>4</v>
      </c>
      <c r="C41" s="67" t="s">
        <v>4</v>
      </c>
      <c r="D41" s="67" t="s">
        <v>4</v>
      </c>
      <c r="E41" s="67"/>
      <c r="F41" s="68" t="s">
        <v>4</v>
      </c>
      <c r="G41" s="68" t="s">
        <v>4</v>
      </c>
      <c r="H41" s="68" t="s">
        <v>4</v>
      </c>
      <c r="I41" s="68" t="s">
        <v>4</v>
      </c>
      <c r="J41" s="68" t="s">
        <v>4</v>
      </c>
      <c r="K41" s="68" t="s">
        <v>4</v>
      </c>
    </row>
    <row r="42" spans="1:13" ht="18" customHeight="1" x14ac:dyDescent="0.15">
      <c r="A42" s="26"/>
      <c r="C42" s="25"/>
      <c r="D42" s="69"/>
      <c r="E42" s="69"/>
      <c r="F42" s="70"/>
      <c r="G42" s="71"/>
      <c r="H42" s="25"/>
      <c r="I42" s="25"/>
      <c r="J42" s="25"/>
      <c r="K42" s="25"/>
    </row>
    <row r="43" spans="1:13" ht="27" customHeight="1" x14ac:dyDescent="0.15">
      <c r="A43" s="377" t="s">
        <v>100</v>
      </c>
      <c r="B43" s="377"/>
      <c r="C43" s="377"/>
      <c r="D43" s="377"/>
      <c r="E43" s="377"/>
      <c r="F43" s="377"/>
      <c r="G43" s="377"/>
      <c r="H43" s="377"/>
      <c r="I43" s="377"/>
      <c r="J43" s="377"/>
      <c r="K43" s="25"/>
    </row>
    <row r="44" spans="1:13" s="3" customFormat="1" ht="26" customHeight="1" x14ac:dyDescent="0.2">
      <c r="A44" s="162" t="s">
        <v>59</v>
      </c>
      <c r="B44" s="159" t="s">
        <v>87</v>
      </c>
      <c r="C44" s="159" t="s">
        <v>38</v>
      </c>
      <c r="D44" s="159" t="s">
        <v>55</v>
      </c>
      <c r="E44" s="161" t="s">
        <v>56</v>
      </c>
      <c r="F44" s="160" t="s">
        <v>30</v>
      </c>
      <c r="G44" s="159" t="s">
        <v>57</v>
      </c>
      <c r="H44" s="159" t="s">
        <v>34</v>
      </c>
      <c r="I44" s="158" t="s">
        <v>32</v>
      </c>
      <c r="J44" s="72" t="s">
        <v>2</v>
      </c>
      <c r="K44" s="21"/>
    </row>
    <row r="45" spans="1:13" s="2" customFormat="1" ht="16" x14ac:dyDescent="0.2">
      <c r="B45" s="4"/>
      <c r="C45" s="5"/>
      <c r="D45" s="5"/>
      <c r="E45" s="49"/>
      <c r="F45" s="365">
        <v>0.2369</v>
      </c>
      <c r="G45" s="363">
        <v>6.2E-2</v>
      </c>
      <c r="H45" s="363">
        <v>1.4500000000000001E-2</v>
      </c>
      <c r="I45" s="363">
        <v>8.0000000000000002E-3</v>
      </c>
      <c r="K45" s="21"/>
    </row>
    <row r="46" spans="1:13" ht="16" x14ac:dyDescent="0.2">
      <c r="A46" s="128" t="s">
        <v>92</v>
      </c>
      <c r="B46" s="128"/>
      <c r="C46" s="129"/>
      <c r="D46" s="131"/>
      <c r="E46" s="125">
        <f t="shared" ref="E46:E61" si="14">C46*D46</f>
        <v>0</v>
      </c>
      <c r="F46" s="130">
        <f t="shared" ref="F46:F61" si="15">$F$45*E46</f>
        <v>0</v>
      </c>
      <c r="G46" s="219">
        <f>$G$45*E46</f>
        <v>0</v>
      </c>
      <c r="H46" s="219">
        <f>$H$45*E46</f>
        <v>0</v>
      </c>
      <c r="I46" s="219">
        <f>$I$45*E46</f>
        <v>0</v>
      </c>
      <c r="J46" s="122">
        <f t="shared" ref="J46:J52" si="16">SUM(E46:I46)</f>
        <v>0</v>
      </c>
      <c r="K46" s="21"/>
    </row>
    <row r="47" spans="1:13" ht="16" x14ac:dyDescent="0.2">
      <c r="A47" s="128"/>
      <c r="B47" s="128"/>
      <c r="C47" s="127"/>
      <c r="D47" s="126"/>
      <c r="E47" s="125">
        <f t="shared" si="14"/>
        <v>0</v>
      </c>
      <c r="F47" s="124">
        <f t="shared" si="15"/>
        <v>0</v>
      </c>
      <c r="G47" s="219">
        <f t="shared" ref="G47:G52" si="17">$G$45*E47</f>
        <v>0</v>
      </c>
      <c r="H47" s="219">
        <f t="shared" ref="H47:H52" si="18">$H$45*E47</f>
        <v>0</v>
      </c>
      <c r="I47" s="219">
        <f t="shared" ref="I47:I52" si="19">$I$45*E47</f>
        <v>0</v>
      </c>
      <c r="J47" s="122">
        <f t="shared" si="16"/>
        <v>0</v>
      </c>
      <c r="K47" s="21"/>
    </row>
    <row r="48" spans="1:13" x14ac:dyDescent="0.15">
      <c r="A48" s="128"/>
      <c r="B48" s="128"/>
      <c r="C48" s="129"/>
      <c r="D48" s="126"/>
      <c r="E48" s="125">
        <f t="shared" si="14"/>
        <v>0</v>
      </c>
      <c r="F48" s="124">
        <f t="shared" si="15"/>
        <v>0</v>
      </c>
      <c r="G48" s="219">
        <f t="shared" si="17"/>
        <v>0</v>
      </c>
      <c r="H48" s="219">
        <f t="shared" si="18"/>
        <v>0</v>
      </c>
      <c r="I48" s="219">
        <f t="shared" si="19"/>
        <v>0</v>
      </c>
      <c r="J48" s="122">
        <f t="shared" si="16"/>
        <v>0</v>
      </c>
      <c r="K48" s="25"/>
    </row>
    <row r="49" spans="1:13" x14ac:dyDescent="0.15">
      <c r="A49" s="128"/>
      <c r="B49" s="128"/>
      <c r="C49" s="129"/>
      <c r="D49" s="126"/>
      <c r="E49" s="125">
        <f t="shared" si="14"/>
        <v>0</v>
      </c>
      <c r="F49" s="124">
        <f t="shared" si="15"/>
        <v>0</v>
      </c>
      <c r="G49" s="219">
        <f t="shared" si="17"/>
        <v>0</v>
      </c>
      <c r="H49" s="219">
        <f t="shared" si="18"/>
        <v>0</v>
      </c>
      <c r="I49" s="219">
        <f t="shared" si="19"/>
        <v>0</v>
      </c>
      <c r="J49" s="122">
        <f t="shared" si="16"/>
        <v>0</v>
      </c>
      <c r="K49" s="25" t="s">
        <v>4</v>
      </c>
    </row>
    <row r="50" spans="1:13" x14ac:dyDescent="0.15">
      <c r="A50" s="128" t="s">
        <v>94</v>
      </c>
      <c r="B50" s="128"/>
      <c r="C50" s="129"/>
      <c r="D50" s="126"/>
      <c r="E50" s="125">
        <f t="shared" si="14"/>
        <v>0</v>
      </c>
      <c r="F50" s="124">
        <f t="shared" si="15"/>
        <v>0</v>
      </c>
      <c r="G50" s="219">
        <f t="shared" si="17"/>
        <v>0</v>
      </c>
      <c r="H50" s="219">
        <f t="shared" si="18"/>
        <v>0</v>
      </c>
      <c r="I50" s="219">
        <f t="shared" si="19"/>
        <v>0</v>
      </c>
      <c r="J50" s="122">
        <f t="shared" si="16"/>
        <v>0</v>
      </c>
      <c r="K50" s="25" t="s">
        <v>4</v>
      </c>
    </row>
    <row r="51" spans="1:13" x14ac:dyDescent="0.15">
      <c r="A51" s="128"/>
      <c r="B51" s="128"/>
      <c r="C51" s="127"/>
      <c r="D51" s="126"/>
      <c r="E51" s="125">
        <f t="shared" si="14"/>
        <v>0</v>
      </c>
      <c r="F51" s="124">
        <f t="shared" si="15"/>
        <v>0</v>
      </c>
      <c r="G51" s="219">
        <f t="shared" si="17"/>
        <v>0</v>
      </c>
      <c r="H51" s="219">
        <f t="shared" si="18"/>
        <v>0</v>
      </c>
      <c r="I51" s="219">
        <f t="shared" si="19"/>
        <v>0</v>
      </c>
      <c r="J51" s="122">
        <f t="shared" si="16"/>
        <v>0</v>
      </c>
      <c r="K51" s="25" t="s">
        <v>4</v>
      </c>
    </row>
    <row r="52" spans="1:13" ht="13" thickBot="1" x14ac:dyDescent="0.2">
      <c r="A52" s="128"/>
      <c r="B52" s="128"/>
      <c r="C52" s="127"/>
      <c r="D52" s="126"/>
      <c r="E52" s="125">
        <f t="shared" si="14"/>
        <v>0</v>
      </c>
      <c r="F52" s="124">
        <f t="shared" si="15"/>
        <v>0</v>
      </c>
      <c r="G52" s="219">
        <f t="shared" si="17"/>
        <v>0</v>
      </c>
      <c r="H52" s="219">
        <f t="shared" si="18"/>
        <v>0</v>
      </c>
      <c r="I52" s="219">
        <f t="shared" si="19"/>
        <v>0</v>
      </c>
      <c r="J52" s="122">
        <f t="shared" si="16"/>
        <v>0</v>
      </c>
      <c r="K52" s="25" t="s">
        <v>13</v>
      </c>
    </row>
    <row r="53" spans="1:13" s="64" customFormat="1" ht="13" thickBot="1" x14ac:dyDescent="0.2">
      <c r="A53" s="55" t="s">
        <v>58</v>
      </c>
      <c r="B53" s="56" t="s">
        <v>4</v>
      </c>
      <c r="C53" s="57"/>
      <c r="D53" s="57"/>
      <c r="E53" s="222">
        <f>SUM(E46:E52)</f>
        <v>0</v>
      </c>
      <c r="F53" s="234">
        <f>SUM(F46:F52)</f>
        <v>0</v>
      </c>
      <c r="G53" s="234">
        <f>SUM(G46:G52)</f>
        <v>0</v>
      </c>
      <c r="H53" s="234">
        <f>SUM(H46:H52)</f>
        <v>0</v>
      </c>
      <c r="I53" s="223">
        <f>SUM(I46:I52)</f>
        <v>0</v>
      </c>
      <c r="J53" s="121">
        <f>SUM(E53:I53)</f>
        <v>0</v>
      </c>
      <c r="K53" s="217"/>
      <c r="L53" s="217"/>
      <c r="M53" s="235">
        <f>M40-J53</f>
        <v>0</v>
      </c>
    </row>
    <row r="54" spans="1:13" s="64" customFormat="1" x14ac:dyDescent="0.15">
      <c r="A54" s="213"/>
      <c r="B54" s="214"/>
      <c r="C54" s="215"/>
      <c r="D54" s="215"/>
      <c r="E54" s="81"/>
      <c r="F54" s="81"/>
      <c r="G54" s="81"/>
      <c r="H54" s="81"/>
      <c r="I54" s="216"/>
      <c r="J54" s="212"/>
      <c r="K54" s="217"/>
      <c r="L54" s="217"/>
      <c r="M54" s="217"/>
    </row>
    <row r="55" spans="1:13" ht="26" x14ac:dyDescent="0.15">
      <c r="A55" s="162" t="s">
        <v>59</v>
      </c>
      <c r="B55" s="159" t="s">
        <v>87</v>
      </c>
      <c r="C55" s="159" t="s">
        <v>38</v>
      </c>
      <c r="D55" s="159" t="s">
        <v>55</v>
      </c>
      <c r="E55" s="161" t="s">
        <v>56</v>
      </c>
      <c r="F55" s="160" t="s">
        <v>30</v>
      </c>
      <c r="G55" s="159" t="s">
        <v>57</v>
      </c>
      <c r="H55" s="159" t="s">
        <v>34</v>
      </c>
      <c r="I55" s="158" t="s">
        <v>32</v>
      </c>
      <c r="J55" s="72" t="s">
        <v>2</v>
      </c>
      <c r="K55" s="23"/>
      <c r="L55" s="17"/>
      <c r="M55" s="17"/>
    </row>
    <row r="56" spans="1:13" x14ac:dyDescent="0.15">
      <c r="A56" s="2"/>
      <c r="B56" s="4"/>
      <c r="C56" s="5"/>
      <c r="D56" s="5"/>
      <c r="E56" s="49"/>
      <c r="F56" s="365">
        <v>0.2369</v>
      </c>
      <c r="G56" s="363">
        <v>6.2E-2</v>
      </c>
      <c r="H56" s="363">
        <v>1.4500000000000001E-2</v>
      </c>
      <c r="I56" s="363">
        <v>8.0000000000000002E-3</v>
      </c>
      <c r="J56" s="2"/>
      <c r="K56" s="23" t="s">
        <v>4</v>
      </c>
      <c r="L56" s="17"/>
      <c r="M56" s="17"/>
    </row>
    <row r="57" spans="1:13" x14ac:dyDescent="0.15">
      <c r="A57" s="208" t="s">
        <v>102</v>
      </c>
      <c r="B57" s="208"/>
      <c r="C57" s="209"/>
      <c r="D57" s="210"/>
      <c r="E57" s="211">
        <v>0</v>
      </c>
      <c r="F57" s="124">
        <f>$F$56*E57</f>
        <v>0</v>
      </c>
      <c r="G57" s="124">
        <f>$G$56*E57</f>
        <v>0</v>
      </c>
      <c r="H57" s="124">
        <f>$H$56*E57</f>
        <v>0</v>
      </c>
      <c r="I57" s="124">
        <f>$I$56*E57</f>
        <v>0</v>
      </c>
      <c r="J57" s="122">
        <f t="shared" ref="J57:J62" si="20">SUM(E57:I57)</f>
        <v>0</v>
      </c>
      <c r="K57" s="23" t="s">
        <v>4</v>
      </c>
      <c r="L57" s="17"/>
      <c r="M57" s="17"/>
    </row>
    <row r="58" spans="1:13" x14ac:dyDescent="0.15">
      <c r="A58" s="128"/>
      <c r="B58" s="128"/>
      <c r="C58" s="127"/>
      <c r="D58" s="126"/>
      <c r="E58" s="125">
        <f t="shared" si="14"/>
        <v>0</v>
      </c>
      <c r="F58" s="124">
        <f t="shared" si="15"/>
        <v>0</v>
      </c>
      <c r="G58" s="124">
        <f t="shared" ref="G58:G61" si="21">$G$56*E58</f>
        <v>0</v>
      </c>
      <c r="H58" s="124">
        <f t="shared" ref="H58:H61" si="22">$H$56*E58</f>
        <v>0</v>
      </c>
      <c r="I58" s="124">
        <f t="shared" ref="I58:I61" si="23">$I$56*E58</f>
        <v>0</v>
      </c>
      <c r="J58" s="122">
        <f t="shared" si="20"/>
        <v>0</v>
      </c>
      <c r="K58" s="23"/>
      <c r="L58" s="17"/>
      <c r="M58" s="17"/>
    </row>
    <row r="59" spans="1:13" x14ac:dyDescent="0.15">
      <c r="A59" s="128"/>
      <c r="B59" s="128"/>
      <c r="C59" s="127"/>
      <c r="D59" s="126"/>
      <c r="E59" s="125">
        <f t="shared" si="14"/>
        <v>0</v>
      </c>
      <c r="F59" s="124">
        <f t="shared" si="15"/>
        <v>0</v>
      </c>
      <c r="G59" s="124">
        <f t="shared" si="21"/>
        <v>0</v>
      </c>
      <c r="H59" s="124">
        <f t="shared" si="22"/>
        <v>0</v>
      </c>
      <c r="I59" s="124">
        <f t="shared" si="23"/>
        <v>0</v>
      </c>
      <c r="J59" s="122">
        <f t="shared" si="20"/>
        <v>0</v>
      </c>
      <c r="K59" s="23"/>
      <c r="L59" s="17"/>
      <c r="M59" s="17"/>
    </row>
    <row r="60" spans="1:13" x14ac:dyDescent="0.15">
      <c r="A60" s="128"/>
      <c r="B60" s="128"/>
      <c r="C60" s="127"/>
      <c r="D60" s="126"/>
      <c r="E60" s="125">
        <f t="shared" si="14"/>
        <v>0</v>
      </c>
      <c r="F60" s="124">
        <f t="shared" si="15"/>
        <v>0</v>
      </c>
      <c r="G60" s="124">
        <f t="shared" si="21"/>
        <v>0</v>
      </c>
      <c r="H60" s="124">
        <f t="shared" si="22"/>
        <v>0</v>
      </c>
      <c r="I60" s="124">
        <f t="shared" si="23"/>
        <v>0</v>
      </c>
      <c r="J60" s="122">
        <f t="shared" si="20"/>
        <v>0</v>
      </c>
      <c r="K60" s="23" t="s">
        <v>4</v>
      </c>
      <c r="L60" s="17"/>
      <c r="M60" s="17"/>
    </row>
    <row r="61" spans="1:13" s="64" customFormat="1" ht="16" customHeight="1" thickBot="1" x14ac:dyDescent="0.2">
      <c r="A61" s="128"/>
      <c r="B61" s="128"/>
      <c r="C61" s="127"/>
      <c r="D61" s="126"/>
      <c r="E61" s="125">
        <f t="shared" si="14"/>
        <v>0</v>
      </c>
      <c r="F61" s="124">
        <f t="shared" si="15"/>
        <v>0</v>
      </c>
      <c r="G61" s="124">
        <f t="shared" si="21"/>
        <v>0</v>
      </c>
      <c r="H61" s="124">
        <f t="shared" si="22"/>
        <v>0</v>
      </c>
      <c r="I61" s="124">
        <f t="shared" si="23"/>
        <v>0</v>
      </c>
      <c r="J61" s="122">
        <f>SUM(E61:I61)</f>
        <v>0</v>
      </c>
      <c r="K61" s="217"/>
      <c r="L61" s="217"/>
      <c r="M61" s="217"/>
    </row>
    <row r="62" spans="1:13" s="64" customFormat="1" ht="13" thickBot="1" x14ac:dyDescent="0.2">
      <c r="A62" s="55" t="s">
        <v>103</v>
      </c>
      <c r="B62" s="56" t="s">
        <v>4</v>
      </c>
      <c r="C62" s="57"/>
      <c r="D62" s="57"/>
      <c r="E62" s="222">
        <f>SUM(E57:E61)</f>
        <v>0</v>
      </c>
      <c r="F62" s="234">
        <f>SUM(F57:F61)</f>
        <v>0</v>
      </c>
      <c r="G62" s="234">
        <f>SUM(G57:G61)</f>
        <v>0</v>
      </c>
      <c r="H62" s="234">
        <f>SUM(H57:H61)</f>
        <v>0</v>
      </c>
      <c r="I62" s="223">
        <f>SUM(I57:I61)</f>
        <v>0</v>
      </c>
      <c r="J62" s="121">
        <f t="shared" si="20"/>
        <v>0</v>
      </c>
      <c r="K62" s="217"/>
      <c r="L62" s="217"/>
      <c r="M62" s="217"/>
    </row>
    <row r="63" spans="1:13" s="64" customFormat="1" x14ac:dyDescent="0.15">
      <c r="A63" s="74"/>
      <c r="B63" s="74"/>
      <c r="C63" s="75"/>
      <c r="D63" s="75"/>
      <c r="E63" s="178" t="s">
        <v>67</v>
      </c>
      <c r="F63" s="178"/>
      <c r="G63" s="178"/>
      <c r="H63" s="178"/>
      <c r="I63" s="178"/>
      <c r="J63" s="178"/>
    </row>
    <row r="64" spans="1:13" s="64" customFormat="1" x14ac:dyDescent="0.15">
      <c r="A64" s="74"/>
      <c r="B64" s="74"/>
      <c r="C64" s="75"/>
      <c r="D64" s="75"/>
      <c r="E64" s="178"/>
      <c r="F64" s="178"/>
      <c r="G64" s="178"/>
      <c r="H64" s="178"/>
      <c r="I64" s="178"/>
      <c r="J64" s="178"/>
    </row>
    <row r="65" spans="1:13" s="64" customFormat="1" ht="26" x14ac:dyDescent="0.15">
      <c r="A65" s="76"/>
      <c r="B65" s="7"/>
      <c r="C65" s="77"/>
      <c r="D65" s="78" t="s">
        <v>51</v>
      </c>
      <c r="E65" s="78"/>
      <c r="F65" s="79" t="s">
        <v>43</v>
      </c>
      <c r="G65" s="79" t="s">
        <v>44</v>
      </c>
      <c r="H65" s="79" t="s">
        <v>45</v>
      </c>
      <c r="I65" s="79" t="s">
        <v>46</v>
      </c>
      <c r="J65" s="79" t="s">
        <v>47</v>
      </c>
      <c r="K65" s="79" t="s">
        <v>48</v>
      </c>
      <c r="L65" s="8" t="s">
        <v>49</v>
      </c>
      <c r="M65" s="8" t="s">
        <v>3</v>
      </c>
    </row>
    <row r="66" spans="1:13" s="64" customFormat="1" x14ac:dyDescent="0.15">
      <c r="A66" s="26"/>
      <c r="B66" s="26" t="s">
        <v>4</v>
      </c>
      <c r="C66" s="236">
        <f>C21+C40</f>
        <v>0</v>
      </c>
      <c r="D66" s="224">
        <f>E21+F40+E62+E53</f>
        <v>0</v>
      </c>
      <c r="E66" s="80"/>
      <c r="F66" s="220">
        <f>F21+F62+F53</f>
        <v>0</v>
      </c>
      <c r="G66" s="221">
        <f>G21+G40+G62+G53</f>
        <v>0</v>
      </c>
      <c r="H66" s="221">
        <f>H21+H40+H62+H53</f>
        <v>0</v>
      </c>
      <c r="I66" s="221">
        <f>I21</f>
        <v>0</v>
      </c>
      <c r="J66" s="221">
        <f>J21</f>
        <v>0</v>
      </c>
      <c r="K66" s="221">
        <f>K21+K40+I62+I53</f>
        <v>0</v>
      </c>
      <c r="L66" s="176">
        <f>SUM(F66:K66)</f>
        <v>0</v>
      </c>
      <c r="M66" s="175">
        <f>M53-J62</f>
        <v>0</v>
      </c>
    </row>
    <row r="67" spans="1:13" s="64" customFormat="1" ht="16" x14ac:dyDescent="0.2">
      <c r="A67" s="74"/>
      <c r="B67" s="74"/>
      <c r="C67" s="75"/>
      <c r="D67" s="75"/>
      <c r="E67" s="81"/>
      <c r="F67" s="81"/>
      <c r="G67" s="81"/>
      <c r="H67" s="81"/>
      <c r="I67" s="81"/>
      <c r="J67" s="82"/>
      <c r="K67" s="21"/>
      <c r="L67" s="21"/>
      <c r="M67" s="22"/>
    </row>
    <row r="68" spans="1:13" s="64" customFormat="1" ht="16" x14ac:dyDescent="0.2">
      <c r="A68" s="74"/>
      <c r="B68" s="74"/>
      <c r="C68" s="75"/>
      <c r="D68" s="75"/>
      <c r="E68" s="81"/>
      <c r="F68" s="81"/>
      <c r="G68" s="81"/>
      <c r="H68" s="81"/>
      <c r="I68" s="81"/>
      <c r="J68" s="82"/>
      <c r="K68" s="21"/>
      <c r="L68" s="21"/>
      <c r="M68" s="15"/>
    </row>
    <row r="69" spans="1:13" s="64" customFormat="1" ht="16" x14ac:dyDescent="0.2">
      <c r="A69" s="26" t="s">
        <v>5</v>
      </c>
      <c r="B69" s="15"/>
      <c r="C69" s="25"/>
      <c r="D69" s="237">
        <f>D66</f>
        <v>0</v>
      </c>
      <c r="E69" s="69"/>
      <c r="F69" s="83"/>
      <c r="G69" s="23"/>
      <c r="H69" s="84"/>
      <c r="I69" s="84"/>
      <c r="J69" s="84"/>
      <c r="K69" s="25"/>
      <c r="L69" s="15"/>
      <c r="M69" s="15"/>
    </row>
    <row r="70" spans="1:13" s="64" customFormat="1" ht="17" thickBot="1" x14ac:dyDescent="0.25">
      <c r="A70" s="26" t="s">
        <v>6</v>
      </c>
      <c r="B70" s="15"/>
      <c r="C70" s="25"/>
      <c r="D70" s="225">
        <f>SUM(F66:K66)</f>
        <v>0</v>
      </c>
      <c r="E70" s="69"/>
      <c r="F70" s="85"/>
      <c r="G70" s="23"/>
      <c r="H70" s="84"/>
      <c r="I70" s="84"/>
      <c r="J70" s="84"/>
      <c r="K70" s="25"/>
    </row>
    <row r="71" spans="1:13" ht="14" thickTop="1" thickBot="1" x14ac:dyDescent="0.2">
      <c r="A71" s="26" t="s">
        <v>7</v>
      </c>
      <c r="C71" s="25"/>
      <c r="D71" s="226">
        <f>D69+D70</f>
        <v>0</v>
      </c>
      <c r="E71" s="69"/>
      <c r="F71" s="83"/>
      <c r="G71" s="87"/>
      <c r="H71" s="23"/>
      <c r="I71" s="23"/>
      <c r="J71" s="23"/>
      <c r="K71" s="25" t="s">
        <v>4</v>
      </c>
      <c r="M71" s="89" t="s">
        <v>3</v>
      </c>
    </row>
    <row r="72" spans="1:13" ht="13" thickTop="1" x14ac:dyDescent="0.15">
      <c r="A72" s="74"/>
      <c r="B72" s="74"/>
      <c r="C72" s="75"/>
      <c r="D72" s="75"/>
      <c r="E72" s="81"/>
      <c r="F72" s="81"/>
      <c r="G72" s="81"/>
      <c r="H72" s="81"/>
      <c r="I72" s="81"/>
      <c r="J72" s="82"/>
      <c r="K72" s="26" t="s">
        <v>4</v>
      </c>
      <c r="M72" s="170">
        <f>M66-D74</f>
        <v>0</v>
      </c>
    </row>
    <row r="73" spans="1:13" ht="16" x14ac:dyDescent="0.2">
      <c r="A73" s="26"/>
      <c r="C73" s="25"/>
      <c r="D73" s="88"/>
      <c r="E73" s="69"/>
      <c r="F73" s="21"/>
      <c r="G73" s="21"/>
      <c r="H73" s="21"/>
      <c r="I73" s="21"/>
      <c r="J73" s="21"/>
      <c r="K73" s="94" t="s">
        <v>4</v>
      </c>
      <c r="M73" s="170">
        <f t="shared" ref="M73:M81" si="24">M72-D75</f>
        <v>0</v>
      </c>
    </row>
    <row r="74" spans="1:13" ht="16" x14ac:dyDescent="0.2">
      <c r="A74" s="73">
        <v>331</v>
      </c>
      <c r="B74" s="15" t="s">
        <v>8</v>
      </c>
      <c r="C74" s="90"/>
      <c r="D74" s="171"/>
      <c r="E74" s="91"/>
      <c r="F74" s="21"/>
      <c r="G74" s="21"/>
      <c r="H74" s="21"/>
      <c r="I74" s="21"/>
      <c r="J74" s="21"/>
      <c r="K74" s="26" t="s">
        <v>4</v>
      </c>
      <c r="M74" s="170">
        <f t="shared" si="24"/>
        <v>0</v>
      </c>
    </row>
    <row r="75" spans="1:13" ht="16" x14ac:dyDescent="0.2">
      <c r="A75" s="73">
        <v>334</v>
      </c>
      <c r="B75" s="25" t="s">
        <v>52</v>
      </c>
      <c r="C75" s="92"/>
      <c r="D75" s="172"/>
      <c r="E75" s="93"/>
      <c r="F75" s="21"/>
      <c r="G75" s="21"/>
      <c r="H75" s="21"/>
      <c r="I75" s="21"/>
      <c r="J75" s="21"/>
      <c r="M75" s="170">
        <f t="shared" si="24"/>
        <v>0</v>
      </c>
    </row>
    <row r="76" spans="1:13" x14ac:dyDescent="0.15">
      <c r="A76" s="73">
        <v>551</v>
      </c>
      <c r="B76" s="25" t="s">
        <v>11</v>
      </c>
      <c r="C76" s="96"/>
      <c r="D76" s="171"/>
      <c r="E76" s="91"/>
      <c r="F76" s="70" t="s">
        <v>4</v>
      </c>
      <c r="G76" s="25" t="s">
        <v>4</v>
      </c>
      <c r="H76" s="23"/>
      <c r="I76" s="97"/>
      <c r="J76" s="97"/>
      <c r="M76" s="170">
        <f t="shared" si="24"/>
        <v>0</v>
      </c>
    </row>
    <row r="77" spans="1:13" x14ac:dyDescent="0.15">
      <c r="A77" s="73">
        <v>583</v>
      </c>
      <c r="B77" s="25" t="s">
        <v>54</v>
      </c>
      <c r="C77" s="96"/>
      <c r="D77" s="171"/>
      <c r="E77" s="91"/>
      <c r="F77" s="70" t="s">
        <v>4</v>
      </c>
      <c r="G77" s="25" t="s">
        <v>4</v>
      </c>
      <c r="H77" s="94"/>
      <c r="I77" s="98"/>
      <c r="J77" s="98"/>
      <c r="M77" s="170">
        <f t="shared" si="24"/>
        <v>0</v>
      </c>
    </row>
    <row r="78" spans="1:13" x14ac:dyDescent="0.15">
      <c r="A78" s="73">
        <v>599</v>
      </c>
      <c r="B78" s="25" t="s">
        <v>14</v>
      </c>
      <c r="C78" s="96"/>
      <c r="D78" s="171"/>
      <c r="E78" s="91"/>
      <c r="F78" s="70" t="s">
        <v>4</v>
      </c>
      <c r="G78" s="25" t="s">
        <v>4</v>
      </c>
      <c r="H78" s="25" t="s">
        <v>4</v>
      </c>
      <c r="I78" s="25" t="s">
        <v>4</v>
      </c>
      <c r="J78" s="25" t="s">
        <v>4</v>
      </c>
      <c r="M78" s="170">
        <f t="shared" si="24"/>
        <v>0</v>
      </c>
    </row>
    <row r="79" spans="1:13" x14ac:dyDescent="0.15">
      <c r="A79" s="73">
        <v>610</v>
      </c>
      <c r="B79" s="25" t="s">
        <v>15</v>
      </c>
      <c r="C79" s="96"/>
      <c r="D79" s="171"/>
      <c r="E79" s="91"/>
      <c r="F79" s="70" t="s">
        <v>4</v>
      </c>
      <c r="G79" s="25" t="s">
        <v>4</v>
      </c>
      <c r="H79" s="25" t="s">
        <v>4</v>
      </c>
      <c r="I79" s="25" t="s">
        <v>4</v>
      </c>
      <c r="J79" s="25" t="s">
        <v>4</v>
      </c>
      <c r="M79" s="170">
        <f t="shared" si="24"/>
        <v>0</v>
      </c>
    </row>
    <row r="80" spans="1:13" x14ac:dyDescent="0.15">
      <c r="A80" s="73">
        <v>641</v>
      </c>
      <c r="B80" s="25" t="s">
        <v>18</v>
      </c>
      <c r="C80" s="96"/>
      <c r="D80" s="171"/>
      <c r="E80" s="91"/>
      <c r="F80" s="70" t="s">
        <v>4</v>
      </c>
      <c r="G80" s="25" t="s">
        <v>4</v>
      </c>
      <c r="H80" s="25" t="s">
        <v>4</v>
      </c>
      <c r="I80" s="25" t="s">
        <v>4</v>
      </c>
      <c r="J80" s="25" t="s">
        <v>4</v>
      </c>
      <c r="M80" s="170">
        <f t="shared" si="24"/>
        <v>0</v>
      </c>
    </row>
    <row r="81" spans="1:13" ht="13" customHeight="1" x14ac:dyDescent="0.15">
      <c r="A81" s="73">
        <v>644</v>
      </c>
      <c r="B81" s="25" t="s">
        <v>91</v>
      </c>
      <c r="C81" s="96"/>
      <c r="D81" s="171"/>
      <c r="E81" s="91"/>
      <c r="F81" s="70" t="s">
        <v>4</v>
      </c>
      <c r="G81" s="25" t="s">
        <v>4</v>
      </c>
      <c r="H81" s="25" t="s">
        <v>4</v>
      </c>
      <c r="I81" s="25" t="s">
        <v>4</v>
      </c>
      <c r="J81" s="25" t="s">
        <v>4</v>
      </c>
      <c r="M81" s="170">
        <f t="shared" si="24"/>
        <v>0</v>
      </c>
    </row>
    <row r="82" spans="1:13" ht="14" customHeight="1" x14ac:dyDescent="0.15">
      <c r="A82" s="73">
        <v>650</v>
      </c>
      <c r="B82" s="25" t="s">
        <v>90</v>
      </c>
      <c r="C82" s="96"/>
      <c r="D82" s="171"/>
      <c r="E82" s="91"/>
      <c r="F82" s="70"/>
      <c r="G82" s="25"/>
      <c r="H82" s="25"/>
      <c r="I82" s="25"/>
      <c r="J82" s="25"/>
      <c r="K82" s="66"/>
      <c r="L82" s="66"/>
      <c r="M82" s="169"/>
    </row>
    <row r="83" spans="1:13" x14ac:dyDescent="0.15">
      <c r="A83" s="73">
        <v>670</v>
      </c>
      <c r="B83" s="25" t="s">
        <v>20</v>
      </c>
      <c r="C83" s="96"/>
      <c r="D83" s="171"/>
      <c r="E83" s="91"/>
      <c r="F83" s="70" t="s">
        <v>4</v>
      </c>
      <c r="G83" s="25" t="s">
        <v>4</v>
      </c>
      <c r="H83" s="25" t="s">
        <v>4</v>
      </c>
      <c r="I83" s="25" t="s">
        <v>4</v>
      </c>
      <c r="J83" s="25" t="s">
        <v>4</v>
      </c>
    </row>
    <row r="84" spans="1:13" x14ac:dyDescent="0.15">
      <c r="A84" s="65" t="s">
        <v>4</v>
      </c>
      <c r="B84" s="65" t="s">
        <v>4</v>
      </c>
      <c r="C84" s="65" t="s">
        <v>4</v>
      </c>
      <c r="D84" s="102"/>
      <c r="E84" s="103"/>
      <c r="F84" s="104" t="s">
        <v>4</v>
      </c>
      <c r="G84" s="65" t="s">
        <v>4</v>
      </c>
      <c r="H84" s="65" t="s">
        <v>4</v>
      </c>
      <c r="I84" s="65" t="s">
        <v>4</v>
      </c>
      <c r="J84" s="65" t="s">
        <v>4</v>
      </c>
    </row>
    <row r="85" spans="1:13" x14ac:dyDescent="0.15">
      <c r="A85" s="26" t="s">
        <v>4</v>
      </c>
      <c r="B85" s="26" t="s">
        <v>4</v>
      </c>
      <c r="C85" s="26" t="s">
        <v>4</v>
      </c>
      <c r="D85" s="105"/>
      <c r="E85" s="106"/>
      <c r="F85" s="101" t="s">
        <v>4</v>
      </c>
      <c r="G85" s="26" t="s">
        <v>4</v>
      </c>
      <c r="H85" s="26" t="s">
        <v>4</v>
      </c>
      <c r="I85" s="26" t="s">
        <v>4</v>
      </c>
      <c r="J85" s="26" t="s">
        <v>4</v>
      </c>
    </row>
    <row r="86" spans="1:13" x14ac:dyDescent="0.15">
      <c r="A86" s="376" t="s">
        <v>63</v>
      </c>
      <c r="B86" s="376"/>
      <c r="C86" s="107"/>
      <c r="D86" s="227">
        <f>SUM(D74:D83)</f>
        <v>0</v>
      </c>
      <c r="E86" s="108"/>
      <c r="F86" s="101" t="s">
        <v>4</v>
      </c>
      <c r="G86" s="26" t="s">
        <v>4</v>
      </c>
      <c r="H86" s="26" t="s">
        <v>4</v>
      </c>
      <c r="I86" s="26" t="s">
        <v>4</v>
      </c>
      <c r="J86" s="26" t="s">
        <v>4</v>
      </c>
      <c r="M86" s="22">
        <f>M81</f>
        <v>0</v>
      </c>
    </row>
    <row r="87" spans="1:13" x14ac:dyDescent="0.15">
      <c r="A87" s="26"/>
      <c r="B87" s="26"/>
      <c r="C87" s="26"/>
      <c r="D87" s="26"/>
      <c r="E87" s="94"/>
      <c r="F87" s="101"/>
      <c r="G87" s="26"/>
      <c r="H87" s="26"/>
      <c r="I87" s="26"/>
      <c r="J87" s="26"/>
    </row>
    <row r="88" spans="1:13" ht="16" customHeight="1" x14ac:dyDescent="0.15">
      <c r="A88" s="378" t="s">
        <v>86</v>
      </c>
      <c r="B88" s="378"/>
      <c r="C88" s="26" t="s">
        <v>4</v>
      </c>
      <c r="D88" s="227">
        <f>D71</f>
        <v>0</v>
      </c>
      <c r="E88" s="108"/>
      <c r="F88" s="101" t="s">
        <v>4</v>
      </c>
      <c r="G88" s="26" t="s">
        <v>4</v>
      </c>
      <c r="H88" s="26" t="s">
        <v>4</v>
      </c>
      <c r="I88" s="26" t="s">
        <v>4</v>
      </c>
      <c r="J88" s="26" t="s">
        <v>4</v>
      </c>
      <c r="L88" s="167" t="s">
        <v>3</v>
      </c>
      <c r="M88" s="166">
        <f>M86</f>
        <v>0</v>
      </c>
    </row>
    <row r="89" spans="1:13" ht="13" thickBot="1" x14ac:dyDescent="0.2">
      <c r="B89" s="25"/>
      <c r="C89" s="23"/>
      <c r="D89" s="106"/>
      <c r="E89" s="106"/>
      <c r="F89" s="70" t="s">
        <v>4</v>
      </c>
      <c r="G89" s="25" t="s">
        <v>4</v>
      </c>
      <c r="H89" s="25" t="s">
        <v>4</v>
      </c>
      <c r="I89" s="25" t="s">
        <v>4</v>
      </c>
      <c r="J89" s="25" t="s">
        <v>4</v>
      </c>
    </row>
    <row r="90" spans="1:13" ht="41" thickTop="1" thickBot="1" x14ac:dyDescent="0.2">
      <c r="A90" s="376" t="s">
        <v>22</v>
      </c>
      <c r="B90" s="376"/>
      <c r="D90" s="228">
        <f>D86+D88</f>
        <v>0</v>
      </c>
      <c r="E90" s="108"/>
      <c r="K90" s="11" t="s">
        <v>65</v>
      </c>
      <c r="L90" s="12" t="s">
        <v>66</v>
      </c>
      <c r="M90" s="111">
        <f>B7*0.1</f>
        <v>0</v>
      </c>
    </row>
    <row r="91" spans="1:13" ht="14" thickTop="1" thickBot="1" x14ac:dyDescent="0.2"/>
    <row r="92" spans="1:13" ht="27" thickBot="1" x14ac:dyDescent="0.2">
      <c r="C92" s="13" t="s">
        <v>23</v>
      </c>
      <c r="D92" s="110">
        <f>B7-D90</f>
        <v>0</v>
      </c>
    </row>
    <row r="95" spans="1:13" ht="13" thickBot="1" x14ac:dyDescent="0.2">
      <c r="E95" s="340"/>
    </row>
    <row r="96" spans="1:13" x14ac:dyDescent="0.15">
      <c r="B96" s="343" t="s">
        <v>142</v>
      </c>
      <c r="C96" s="344"/>
      <c r="D96" s="344"/>
      <c r="E96" s="345"/>
      <c r="F96" s="340"/>
    </row>
    <row r="97" spans="2:9" ht="55" customHeight="1" x14ac:dyDescent="0.15">
      <c r="B97" s="379" t="s">
        <v>135</v>
      </c>
      <c r="C97" s="380"/>
      <c r="D97" s="342" t="s">
        <v>136</v>
      </c>
      <c r="E97" s="346" t="s">
        <v>137</v>
      </c>
    </row>
    <row r="98" spans="2:9" ht="27" customHeight="1" x14ac:dyDescent="0.15">
      <c r="B98" s="347"/>
      <c r="C98" s="340"/>
      <c r="D98" s="341">
        <f>L21/12+L40/9</f>
        <v>0</v>
      </c>
      <c r="E98" s="348">
        <f>L21/12+L40/11.5</f>
        <v>0</v>
      </c>
    </row>
    <row r="99" spans="2:9" x14ac:dyDescent="0.15">
      <c r="B99" s="347"/>
      <c r="C99" s="340"/>
      <c r="D99" s="340"/>
      <c r="E99" s="349"/>
    </row>
    <row r="100" spans="2:9" x14ac:dyDescent="0.15">
      <c r="B100" s="347" t="s">
        <v>138</v>
      </c>
      <c r="C100" s="340"/>
      <c r="D100" s="340"/>
      <c r="E100" s="349"/>
    </row>
    <row r="101" spans="2:9" ht="16" customHeight="1" x14ac:dyDescent="0.15">
      <c r="B101" s="367" t="s">
        <v>139</v>
      </c>
      <c r="C101" s="368"/>
      <c r="D101" s="368"/>
      <c r="E101" s="369"/>
    </row>
    <row r="102" spans="2:9" ht="54" customHeight="1" x14ac:dyDescent="0.15">
      <c r="B102" s="370" t="s">
        <v>140</v>
      </c>
      <c r="C102" s="371"/>
      <c r="D102" s="371"/>
      <c r="E102" s="372"/>
      <c r="G102" s="340"/>
      <c r="H102" s="340"/>
    </row>
    <row r="103" spans="2:9" ht="29" customHeight="1" thickBot="1" x14ac:dyDescent="0.2">
      <c r="B103" s="373" t="s">
        <v>141</v>
      </c>
      <c r="C103" s="374"/>
      <c r="D103" s="374"/>
      <c r="E103" s="375"/>
    </row>
    <row r="109" spans="2:9" x14ac:dyDescent="0.15">
      <c r="I109" s="340"/>
    </row>
  </sheetData>
  <mergeCells count="8">
    <mergeCell ref="B101:E101"/>
    <mergeCell ref="B102:E102"/>
    <mergeCell ref="B103:E103"/>
    <mergeCell ref="A90:B90"/>
    <mergeCell ref="A43:J43"/>
    <mergeCell ref="A86:B86"/>
    <mergeCell ref="A88:B88"/>
    <mergeCell ref="B97:C97"/>
  </mergeCells>
  <printOptions headings="1" gridLines="1"/>
  <pageMargins left="1" right="1" top="0.75" bottom="0.5" header="0.5" footer="0.5"/>
  <pageSetup scale="61" fitToHeight="4" orientation="landscape" horizontalDpi="4294967292" verticalDpi="4294967292"/>
  <headerFooter>
    <oddFooter>&amp;L&amp;C&amp;R&amp;D</oddFooter>
  </headerFooter>
  <colBreaks count="1" manualBreakCount="1">
    <brk id="12"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1"/>
  <sheetViews>
    <sheetView topLeftCell="A38" zoomScale="132" zoomScaleNormal="160" zoomScalePageLayoutView="160" workbookViewId="0">
      <selection activeCell="B109" sqref="B109"/>
    </sheetView>
  </sheetViews>
  <sheetFormatPr baseColWidth="10" defaultColWidth="17.83203125" defaultRowHeight="14" x14ac:dyDescent="0.2"/>
  <cols>
    <col min="1" max="2" width="17.83203125" style="298"/>
    <col min="3" max="3" width="17.83203125" style="297"/>
    <col min="4" max="16384" width="17.83203125" style="298"/>
  </cols>
  <sheetData>
    <row r="1" spans="1:4" x14ac:dyDescent="0.2">
      <c r="A1" s="295" t="s">
        <v>68</v>
      </c>
      <c r="B1" s="296">
        <f>'[1]Title I'!B1</f>
        <v>0</v>
      </c>
    </row>
    <row r="2" spans="1:4" x14ac:dyDescent="0.2">
      <c r="A2" s="299" t="s">
        <v>61</v>
      </c>
      <c r="B2" s="300" t="str">
        <f>'[1]Title I'!B2</f>
        <v>Title I</v>
      </c>
    </row>
    <row r="3" spans="1:4" x14ac:dyDescent="0.2">
      <c r="A3" s="299" t="s">
        <v>62</v>
      </c>
      <c r="B3" s="145">
        <f>'[1]Title I'!B3</f>
        <v>7801</v>
      </c>
    </row>
    <row r="4" spans="1:4" x14ac:dyDescent="0.2">
      <c r="A4" s="301" t="s">
        <v>96</v>
      </c>
      <c r="B4" s="301"/>
      <c r="C4" s="302">
        <f>'[1]Title I'!B4</f>
        <v>0</v>
      </c>
    </row>
    <row r="5" spans="1:4" ht="15" thickBot="1" x14ac:dyDescent="0.25">
      <c r="A5" s="301" t="s">
        <v>97</v>
      </c>
      <c r="B5" s="301"/>
      <c r="C5" s="303">
        <f>'[1]Title I'!B6</f>
        <v>0</v>
      </c>
    </row>
    <row r="6" spans="1:4" ht="15" thickBot="1" x14ac:dyDescent="0.25">
      <c r="A6" s="299" t="s">
        <v>0</v>
      </c>
      <c r="B6" s="299"/>
      <c r="C6" s="324">
        <f>'[1]Title I'!B7</f>
        <v>0</v>
      </c>
    </row>
    <row r="7" spans="1:4" x14ac:dyDescent="0.2">
      <c r="A7" s="304"/>
      <c r="B7" s="304"/>
      <c r="C7" s="305"/>
    </row>
    <row r="8" spans="1:4" x14ac:dyDescent="0.2">
      <c r="A8" s="299" t="s">
        <v>70</v>
      </c>
      <c r="B8" s="301"/>
    </row>
    <row r="9" spans="1:4" x14ac:dyDescent="0.2">
      <c r="A9" s="306" t="s">
        <v>121</v>
      </c>
      <c r="B9" s="301" t="s">
        <v>123</v>
      </c>
      <c r="C9" s="307">
        <f>'Title I'!E13</f>
        <v>0</v>
      </c>
    </row>
    <row r="10" spans="1:4" x14ac:dyDescent="0.2">
      <c r="A10" s="306" t="s">
        <v>71</v>
      </c>
      <c r="B10" s="301" t="s">
        <v>72</v>
      </c>
      <c r="C10" s="307">
        <f>'Title I'!E27</f>
        <v>0</v>
      </c>
    </row>
    <row r="11" spans="1:4" x14ac:dyDescent="0.2">
      <c r="A11" s="306" t="s">
        <v>89</v>
      </c>
      <c r="B11" s="298" t="s">
        <v>73</v>
      </c>
      <c r="C11" s="297">
        <f>'Title I'!E59</f>
        <v>0</v>
      </c>
    </row>
    <row r="12" spans="1:4" ht="15" thickBot="1" x14ac:dyDescent="0.25">
      <c r="A12" s="306" t="s">
        <v>64</v>
      </c>
      <c r="B12" s="298" t="s">
        <v>74</v>
      </c>
      <c r="C12" s="297">
        <f>'Title I'!F38</f>
        <v>0</v>
      </c>
    </row>
    <row r="13" spans="1:4" ht="15" thickBot="1" x14ac:dyDescent="0.25">
      <c r="A13" s="306" t="s">
        <v>75</v>
      </c>
      <c r="C13" s="323">
        <f>'[1]Title I'!D66</f>
        <v>0</v>
      </c>
      <c r="D13" s="308"/>
    </row>
    <row r="15" spans="1:4" x14ac:dyDescent="0.2">
      <c r="A15" s="298" t="s">
        <v>76</v>
      </c>
    </row>
    <row r="16" spans="1:4" x14ac:dyDescent="0.2">
      <c r="A16" s="298">
        <v>210</v>
      </c>
      <c r="B16" s="298" t="s">
        <v>77</v>
      </c>
      <c r="C16" s="307">
        <f>'Title I'!F63</f>
        <v>0</v>
      </c>
    </row>
    <row r="17" spans="1:3" x14ac:dyDescent="0.2">
      <c r="A17" s="298">
        <v>220</v>
      </c>
      <c r="B17" s="298" t="s">
        <v>78</v>
      </c>
      <c r="C17" s="307">
        <f>'Title I'!G63</f>
        <v>0</v>
      </c>
    </row>
    <row r="18" spans="1:3" x14ac:dyDescent="0.2">
      <c r="A18" s="298">
        <v>221</v>
      </c>
      <c r="B18" s="298" t="s">
        <v>79</v>
      </c>
      <c r="C18" s="307">
        <f>'Title I'!H63</f>
        <v>0</v>
      </c>
    </row>
    <row r="19" spans="1:3" x14ac:dyDescent="0.2">
      <c r="A19" s="298">
        <v>241</v>
      </c>
      <c r="B19" s="298" t="s">
        <v>80</v>
      </c>
      <c r="C19" s="307">
        <f>'Title I'!I63</f>
        <v>0</v>
      </c>
    </row>
    <row r="20" spans="1:3" x14ac:dyDescent="0.2">
      <c r="A20" s="298">
        <v>251</v>
      </c>
      <c r="B20" s="298" t="s">
        <v>81</v>
      </c>
      <c r="C20" s="307">
        <f>'Title I'!J63</f>
        <v>0</v>
      </c>
    </row>
    <row r="21" spans="1:3" ht="15" thickBot="1" x14ac:dyDescent="0.25">
      <c r="A21" s="298">
        <v>270</v>
      </c>
      <c r="B21" s="298" t="s">
        <v>82</v>
      </c>
      <c r="C21" s="307">
        <f>'Title I'!K63</f>
        <v>0</v>
      </c>
    </row>
    <row r="22" spans="1:3" ht="15" thickBot="1" x14ac:dyDescent="0.25">
      <c r="A22" s="309" t="s">
        <v>75</v>
      </c>
      <c r="C22" s="322">
        <f>SUM(C16:C21)</f>
        <v>0</v>
      </c>
    </row>
    <row r="24" spans="1:3" x14ac:dyDescent="0.2">
      <c r="A24" s="298" t="s">
        <v>88</v>
      </c>
    </row>
    <row r="25" spans="1:3" x14ac:dyDescent="0.2">
      <c r="A25" s="310">
        <v>331</v>
      </c>
      <c r="B25" s="311" t="s">
        <v>8</v>
      </c>
      <c r="C25" s="317">
        <f>'Title I'!D71</f>
        <v>0</v>
      </c>
    </row>
    <row r="26" spans="1:3" x14ac:dyDescent="0.2">
      <c r="A26" s="310">
        <v>334</v>
      </c>
      <c r="B26" s="312" t="s">
        <v>124</v>
      </c>
      <c r="C26" s="317">
        <f>'Title I'!D72</f>
        <v>0</v>
      </c>
    </row>
    <row r="27" spans="1:3" x14ac:dyDescent="0.2">
      <c r="A27" s="310">
        <v>342</v>
      </c>
      <c r="B27" s="312" t="s">
        <v>53</v>
      </c>
      <c r="C27" s="317">
        <f>'Title I'!D73</f>
        <v>0</v>
      </c>
    </row>
    <row r="28" spans="1:3" x14ac:dyDescent="0.2">
      <c r="A28" s="306">
        <v>531</v>
      </c>
      <c r="B28" s="312" t="s">
        <v>9</v>
      </c>
      <c r="C28" s="317">
        <f>'Title I'!D74</f>
        <v>0</v>
      </c>
    </row>
    <row r="29" spans="1:3" x14ac:dyDescent="0.2">
      <c r="A29" s="306">
        <v>532</v>
      </c>
      <c r="B29" s="312" t="s">
        <v>10</v>
      </c>
      <c r="C29" s="317">
        <f>'Title I'!D75</f>
        <v>0</v>
      </c>
    </row>
    <row r="30" spans="1:3" x14ac:dyDescent="0.2">
      <c r="A30" s="306">
        <v>551</v>
      </c>
      <c r="B30" s="312" t="s">
        <v>11</v>
      </c>
      <c r="C30" s="317">
        <f>'Title I'!D76</f>
        <v>0</v>
      </c>
    </row>
    <row r="31" spans="1:3" x14ac:dyDescent="0.2">
      <c r="A31" s="306">
        <v>581</v>
      </c>
      <c r="B31" s="312" t="s">
        <v>12</v>
      </c>
      <c r="C31" s="317">
        <f>'Title I'!D77</f>
        <v>0</v>
      </c>
    </row>
    <row r="32" spans="1:3" x14ac:dyDescent="0.2">
      <c r="A32" s="306">
        <v>583</v>
      </c>
      <c r="B32" s="312" t="s">
        <v>54</v>
      </c>
      <c r="C32" s="317">
        <f>'Title I'!D78</f>
        <v>0</v>
      </c>
    </row>
    <row r="33" spans="1:3" x14ac:dyDescent="0.2">
      <c r="A33" s="306">
        <v>599</v>
      </c>
      <c r="B33" s="312" t="s">
        <v>14</v>
      </c>
      <c r="C33" s="317">
        <f>'Title I'!D79</f>
        <v>0</v>
      </c>
    </row>
    <row r="34" spans="1:3" x14ac:dyDescent="0.2">
      <c r="A34" s="306">
        <v>610</v>
      </c>
      <c r="B34" s="312" t="s">
        <v>15</v>
      </c>
      <c r="C34" s="317">
        <f>'Title I'!D80</f>
        <v>0</v>
      </c>
    </row>
    <row r="35" spans="1:3" x14ac:dyDescent="0.2">
      <c r="A35" s="306">
        <v>630</v>
      </c>
      <c r="B35" s="312" t="s">
        <v>16</v>
      </c>
      <c r="C35" s="317">
        <f>'Title I'!D81</f>
        <v>0</v>
      </c>
    </row>
    <row r="36" spans="1:3" x14ac:dyDescent="0.2">
      <c r="A36" s="306">
        <v>641</v>
      </c>
      <c r="B36" s="312" t="s">
        <v>18</v>
      </c>
      <c r="C36" s="317">
        <f>'Title I'!D82</f>
        <v>0</v>
      </c>
    </row>
    <row r="37" spans="1:3" x14ac:dyDescent="0.2">
      <c r="A37" s="306">
        <v>646</v>
      </c>
      <c r="B37" s="312" t="s">
        <v>19</v>
      </c>
      <c r="C37" s="317">
        <f>'Title I'!D83</f>
        <v>0</v>
      </c>
    </row>
    <row r="38" spans="1:3" x14ac:dyDescent="0.2">
      <c r="A38" s="306">
        <v>650</v>
      </c>
      <c r="B38" s="312" t="s">
        <v>90</v>
      </c>
      <c r="C38" s="317">
        <f>'Title I'!D84</f>
        <v>0</v>
      </c>
    </row>
    <row r="39" spans="1:3" x14ac:dyDescent="0.2">
      <c r="A39" s="306">
        <v>670</v>
      </c>
      <c r="B39" s="312" t="s">
        <v>20</v>
      </c>
      <c r="C39" s="317">
        <f>'Title I'!D85</f>
        <v>0</v>
      </c>
    </row>
    <row r="40" spans="1:3" x14ac:dyDescent="0.2">
      <c r="A40" s="313">
        <v>730</v>
      </c>
      <c r="B40" s="312" t="s">
        <v>24</v>
      </c>
      <c r="C40" s="317">
        <f>'Title I'!D86</f>
        <v>0</v>
      </c>
    </row>
    <row r="41" spans="1:3" x14ac:dyDescent="0.2">
      <c r="A41" s="313">
        <v>731</v>
      </c>
      <c r="B41" s="312" t="s">
        <v>25</v>
      </c>
      <c r="C41" s="317">
        <f>'Title I'!D87</f>
        <v>0</v>
      </c>
    </row>
    <row r="42" spans="1:3" ht="15" thickBot="1" x14ac:dyDescent="0.25">
      <c r="A42" s="310">
        <v>810</v>
      </c>
      <c r="B42" s="312" t="s">
        <v>21</v>
      </c>
      <c r="C42" s="317">
        <f>'Title I'!D88</f>
        <v>0</v>
      </c>
    </row>
    <row r="43" spans="1:3" ht="15" thickBot="1" x14ac:dyDescent="0.25">
      <c r="A43" s="309" t="s">
        <v>75</v>
      </c>
      <c r="C43" s="316">
        <f>'Title I'!D92</f>
        <v>0</v>
      </c>
    </row>
    <row r="44" spans="1:3" ht="15" thickBot="1" x14ac:dyDescent="0.25"/>
    <row r="45" spans="1:3" ht="31" thickBot="1" x14ac:dyDescent="0.25">
      <c r="B45" s="314" t="s">
        <v>83</v>
      </c>
      <c r="C45" s="321">
        <f>'Title I'!D96</f>
        <v>0</v>
      </c>
    </row>
    <row r="47" spans="1:3" x14ac:dyDescent="0.2">
      <c r="B47" s="315" t="s">
        <v>84</v>
      </c>
      <c r="C47" s="200">
        <f>C6-C45</f>
        <v>0</v>
      </c>
    </row>
    <row r="49" spans="2:3" s="181" customFormat="1" x14ac:dyDescent="0.2">
      <c r="C49" s="190"/>
    </row>
    <row r="50" spans="2:3" s="181" customFormat="1" ht="30" x14ac:dyDescent="0.2">
      <c r="B50" s="337" t="s">
        <v>85</v>
      </c>
      <c r="C50" s="338">
        <f>'Title I'!O13+'Title I'!O27</f>
        <v>0</v>
      </c>
    </row>
    <row r="51" spans="2:3" s="181" customFormat="1" ht="59" customHeight="1" x14ac:dyDescent="0.2">
      <c r="B51" s="381" t="s">
        <v>144</v>
      </c>
      <c r="C51" s="381"/>
    </row>
  </sheetData>
  <mergeCells count="1">
    <mergeCell ref="B51:C51"/>
  </mergeCells>
  <conditionalFormatting sqref="C47">
    <cfRule type="cellIs" dxfId="1" priority="1" operator="lessThan">
      <formula>0</formula>
    </cfRule>
  </conditionalFormatting>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114"/>
  <sheetViews>
    <sheetView tabSelected="1" topLeftCell="A36" zoomScale="127" zoomScaleNormal="127" zoomScalePageLayoutView="127" workbookViewId="0">
      <selection activeCell="K49" sqref="K49"/>
    </sheetView>
  </sheetViews>
  <sheetFormatPr baseColWidth="10" defaultColWidth="10.83203125" defaultRowHeight="12" x14ac:dyDescent="0.15"/>
  <cols>
    <col min="1" max="1" width="12" style="15" customWidth="1"/>
    <col min="2" max="2" width="19.1640625" style="15" customWidth="1"/>
    <col min="3" max="3" width="7.5" style="15" customWidth="1"/>
    <col min="4" max="5" width="12" style="15" customWidth="1"/>
    <col min="6" max="6" width="13.33203125" style="15" customWidth="1"/>
    <col min="7" max="7" width="10.5" style="15" customWidth="1"/>
    <col min="8" max="9" width="11.5" style="15" customWidth="1"/>
    <col min="10" max="10" width="9.33203125" style="15" customWidth="1"/>
    <col min="11" max="11" width="10.5" style="15" customWidth="1"/>
    <col min="12" max="12" width="12.5" style="15" customWidth="1"/>
    <col min="13" max="13" width="13.33203125" style="15" bestFit="1" customWidth="1"/>
    <col min="14" max="14" width="2" style="15" customWidth="1"/>
    <col min="15" max="16384" width="10.83203125" style="15"/>
  </cols>
  <sheetData>
    <row r="1" spans="1:15" ht="19" customHeight="1" x14ac:dyDescent="0.15">
      <c r="A1" s="14" t="s">
        <v>68</v>
      </c>
      <c r="B1" s="116"/>
      <c r="F1" s="389" t="s">
        <v>145</v>
      </c>
      <c r="G1" s="390"/>
      <c r="H1" s="390"/>
      <c r="I1" s="390"/>
      <c r="J1" s="390"/>
      <c r="K1" s="390"/>
      <c r="L1" s="390"/>
      <c r="M1" s="391"/>
    </row>
    <row r="2" spans="1:15" ht="21" customHeight="1" x14ac:dyDescent="0.15">
      <c r="A2" s="16" t="s">
        <v>61</v>
      </c>
      <c r="B2" s="117"/>
      <c r="D2" s="14"/>
      <c r="E2" s="14"/>
      <c r="F2" s="392"/>
      <c r="G2" s="393"/>
      <c r="H2" s="393"/>
      <c r="I2" s="393"/>
      <c r="J2" s="393"/>
      <c r="K2" s="393"/>
      <c r="L2" s="393"/>
      <c r="M2" s="394"/>
    </row>
    <row r="3" spans="1:15" ht="24" customHeight="1" x14ac:dyDescent="0.15">
      <c r="A3" s="16" t="s">
        <v>62</v>
      </c>
      <c r="B3" s="144"/>
      <c r="C3" s="17"/>
      <c r="D3" s="18"/>
      <c r="E3" s="18"/>
    </row>
    <row r="4" spans="1:15" ht="24" x14ac:dyDescent="0.15">
      <c r="A4" s="19" t="s">
        <v>96</v>
      </c>
      <c r="B4" s="20"/>
      <c r="D4" s="1" t="s">
        <v>26</v>
      </c>
      <c r="E4" s="10"/>
      <c r="F4" s="395" t="s">
        <v>146</v>
      </c>
      <c r="G4" s="396"/>
      <c r="H4" s="396"/>
      <c r="I4" s="396"/>
      <c r="J4" s="396"/>
      <c r="K4" s="396"/>
      <c r="L4" s="396"/>
      <c r="M4" s="397"/>
    </row>
    <row r="5" spans="1:15" ht="16" x14ac:dyDescent="0.2">
      <c r="A5" s="23"/>
      <c r="B5" s="24"/>
      <c r="C5" s="17"/>
      <c r="D5" s="21"/>
      <c r="E5" s="21"/>
      <c r="F5" s="398"/>
      <c r="G5" s="399"/>
      <c r="H5" s="399"/>
      <c r="I5" s="399"/>
      <c r="J5" s="399"/>
      <c r="K5" s="399"/>
      <c r="L5" s="399"/>
      <c r="M5" s="400"/>
    </row>
    <row r="6" spans="1:15" ht="17" thickBot="1" x14ac:dyDescent="0.25">
      <c r="A6" s="25" t="s">
        <v>97</v>
      </c>
      <c r="B6" s="165"/>
      <c r="D6" s="21"/>
      <c r="E6" s="21"/>
      <c r="F6" s="21"/>
      <c r="G6" s="21"/>
      <c r="H6" s="21"/>
      <c r="I6" s="21"/>
      <c r="J6" s="21"/>
      <c r="K6" s="21"/>
      <c r="L6" s="21"/>
    </row>
    <row r="7" spans="1:15" ht="17" thickBot="1" x14ac:dyDescent="0.25">
      <c r="A7" s="26" t="s">
        <v>0</v>
      </c>
      <c r="B7" s="27">
        <f>SUM(B4:B6)</f>
        <v>0</v>
      </c>
      <c r="D7" s="21"/>
      <c r="E7" s="21"/>
      <c r="F7" s="21"/>
      <c r="G7" s="21"/>
      <c r="H7" s="21"/>
      <c r="I7" s="21"/>
      <c r="J7" s="21"/>
      <c r="K7" s="21"/>
      <c r="L7" s="21"/>
      <c r="M7" s="22">
        <f>B7</f>
        <v>0</v>
      </c>
    </row>
    <row r="8" spans="1:15" ht="13" thickBot="1" x14ac:dyDescent="0.2"/>
    <row r="9" spans="1:15" s="2" customFormat="1" ht="39" customHeight="1" thickBot="1" x14ac:dyDescent="0.2">
      <c r="A9" s="162" t="s">
        <v>59</v>
      </c>
      <c r="B9" s="163" t="s">
        <v>28</v>
      </c>
      <c r="C9" s="30" t="s">
        <v>99</v>
      </c>
      <c r="D9" s="159" t="s">
        <v>98</v>
      </c>
      <c r="E9" s="161" t="s">
        <v>36</v>
      </c>
      <c r="F9" s="164" t="s">
        <v>30</v>
      </c>
      <c r="G9" s="159" t="s">
        <v>33</v>
      </c>
      <c r="H9" s="159" t="s">
        <v>34</v>
      </c>
      <c r="I9" s="164" t="s">
        <v>35</v>
      </c>
      <c r="J9" s="164" t="s">
        <v>31</v>
      </c>
      <c r="K9" s="158" t="s">
        <v>32</v>
      </c>
      <c r="L9" s="142" t="s">
        <v>2</v>
      </c>
      <c r="M9" s="141" t="s">
        <v>3</v>
      </c>
      <c r="O9" s="113" t="s">
        <v>69</v>
      </c>
    </row>
    <row r="10" spans="1:15" x14ac:dyDescent="0.15">
      <c r="B10" s="33" t="s">
        <v>37</v>
      </c>
      <c r="C10" s="34"/>
      <c r="D10" s="34"/>
      <c r="E10" s="359">
        <v>4200</v>
      </c>
      <c r="F10" s="360">
        <v>0.2369</v>
      </c>
      <c r="G10" s="361">
        <v>6.2E-2</v>
      </c>
      <c r="H10" s="361">
        <v>1.4500000000000001E-2</v>
      </c>
      <c r="I10" s="362">
        <v>9852</v>
      </c>
      <c r="J10" s="362">
        <v>157</v>
      </c>
      <c r="K10" s="361">
        <v>8.0000000000000002E-3</v>
      </c>
    </row>
    <row r="11" spans="1:15" x14ac:dyDescent="0.15">
      <c r="A11" s="128" t="s">
        <v>60</v>
      </c>
      <c r="B11" s="128"/>
      <c r="C11" s="126"/>
      <c r="D11" s="140"/>
      <c r="E11" s="9">
        <f t="shared" ref="E11:E20" si="0">D11-($E$10*C11)</f>
        <v>0</v>
      </c>
      <c r="F11" s="124">
        <f t="shared" ref="F11:F20" si="1">$F$10*E11</f>
        <v>0</v>
      </c>
      <c r="G11" s="134">
        <f t="shared" ref="G11:G20" si="2">$G$10*E11</f>
        <v>0</v>
      </c>
      <c r="H11" s="134">
        <f t="shared" ref="H11:H20" si="3">$H$10*E11</f>
        <v>0</v>
      </c>
      <c r="I11" s="134">
        <f t="shared" ref="I11:I20" si="4">$I$10*C11</f>
        <v>0</v>
      </c>
      <c r="J11" s="134">
        <f t="shared" ref="J11:J20" si="5">$J$10*C11</f>
        <v>0</v>
      </c>
      <c r="K11" s="134">
        <f t="shared" ref="K11:K20" si="6">$K$10*E11</f>
        <v>0</v>
      </c>
      <c r="L11" s="122">
        <f>SUM(E11:K11)</f>
        <v>0</v>
      </c>
      <c r="M11" s="132"/>
      <c r="O11" s="112">
        <f t="shared" ref="O11:O20" si="7">$E$10*C11</f>
        <v>0</v>
      </c>
    </row>
    <row r="12" spans="1:15" x14ac:dyDescent="0.15">
      <c r="A12" s="128" t="s">
        <v>60</v>
      </c>
      <c r="B12" s="128"/>
      <c r="C12" s="126"/>
      <c r="D12" s="139"/>
      <c r="E12" s="9">
        <f t="shared" si="0"/>
        <v>0</v>
      </c>
      <c r="F12" s="124">
        <f t="shared" si="1"/>
        <v>0</v>
      </c>
      <c r="G12" s="134">
        <f t="shared" si="2"/>
        <v>0</v>
      </c>
      <c r="H12" s="134">
        <f t="shared" si="3"/>
        <v>0</v>
      </c>
      <c r="I12" s="134">
        <f t="shared" si="4"/>
        <v>0</v>
      </c>
      <c r="J12" s="134">
        <f t="shared" si="5"/>
        <v>0</v>
      </c>
      <c r="K12" s="134">
        <f t="shared" si="6"/>
        <v>0</v>
      </c>
      <c r="L12" s="122">
        <f>SUM(E12:K12)</f>
        <v>0</v>
      </c>
      <c r="M12" s="132"/>
      <c r="O12" s="112">
        <f t="shared" si="7"/>
        <v>0</v>
      </c>
    </row>
    <row r="13" spans="1:15" x14ac:dyDescent="0.15">
      <c r="A13" s="128" t="s">
        <v>60</v>
      </c>
      <c r="B13" s="128"/>
      <c r="C13" s="126"/>
      <c r="D13" s="139"/>
      <c r="E13" s="9">
        <f t="shared" si="0"/>
        <v>0</v>
      </c>
      <c r="F13" s="124">
        <f t="shared" si="1"/>
        <v>0</v>
      </c>
      <c r="G13" s="134">
        <f t="shared" si="2"/>
        <v>0</v>
      </c>
      <c r="H13" s="134">
        <f t="shared" si="3"/>
        <v>0</v>
      </c>
      <c r="I13" s="134">
        <f t="shared" si="4"/>
        <v>0</v>
      </c>
      <c r="J13" s="134">
        <f t="shared" si="5"/>
        <v>0</v>
      </c>
      <c r="K13" s="134">
        <f t="shared" si="6"/>
        <v>0</v>
      </c>
      <c r="L13" s="122">
        <f>SUM(E13:K13)</f>
        <v>0</v>
      </c>
      <c r="M13" s="132"/>
      <c r="O13" s="112">
        <f t="shared" si="7"/>
        <v>0</v>
      </c>
    </row>
    <row r="14" spans="1:15" x14ac:dyDescent="0.15">
      <c r="A14" s="128" t="s">
        <v>60</v>
      </c>
      <c r="B14" s="128"/>
      <c r="C14" s="126"/>
      <c r="D14" s="139"/>
      <c r="E14" s="9">
        <f t="shared" si="0"/>
        <v>0</v>
      </c>
      <c r="F14" s="124">
        <f t="shared" si="1"/>
        <v>0</v>
      </c>
      <c r="G14" s="134">
        <f t="shared" si="2"/>
        <v>0</v>
      </c>
      <c r="H14" s="134">
        <f t="shared" si="3"/>
        <v>0</v>
      </c>
      <c r="I14" s="134">
        <f t="shared" si="4"/>
        <v>0</v>
      </c>
      <c r="J14" s="134">
        <f t="shared" si="5"/>
        <v>0</v>
      </c>
      <c r="K14" s="134">
        <f t="shared" si="6"/>
        <v>0</v>
      </c>
      <c r="L14" s="122">
        <f>SUM(E14:K14)</f>
        <v>0</v>
      </c>
      <c r="M14" s="132"/>
      <c r="O14" s="112">
        <f t="shared" si="7"/>
        <v>0</v>
      </c>
    </row>
    <row r="15" spans="1:15" x14ac:dyDescent="0.15">
      <c r="A15" s="128" t="s">
        <v>60</v>
      </c>
      <c r="B15" s="128"/>
      <c r="C15" s="126"/>
      <c r="D15" s="139"/>
      <c r="E15" s="9">
        <f t="shared" si="0"/>
        <v>0</v>
      </c>
      <c r="F15" s="124">
        <f t="shared" si="1"/>
        <v>0</v>
      </c>
      <c r="G15" s="134">
        <f t="shared" si="2"/>
        <v>0</v>
      </c>
      <c r="H15" s="134">
        <f t="shared" si="3"/>
        <v>0</v>
      </c>
      <c r="I15" s="134">
        <f t="shared" si="4"/>
        <v>0</v>
      </c>
      <c r="J15" s="134">
        <f t="shared" si="5"/>
        <v>0</v>
      </c>
      <c r="K15" s="134">
        <f t="shared" si="6"/>
        <v>0</v>
      </c>
      <c r="L15" s="122">
        <f>SUM(E15:K15)</f>
        <v>0</v>
      </c>
      <c r="M15" s="132"/>
      <c r="O15" s="112">
        <f t="shared" si="7"/>
        <v>0</v>
      </c>
    </row>
    <row r="16" spans="1:15" x14ac:dyDescent="0.15">
      <c r="A16" s="128" t="s">
        <v>60</v>
      </c>
      <c r="B16" s="128"/>
      <c r="C16" s="126"/>
      <c r="D16" s="139"/>
      <c r="E16" s="9">
        <f t="shared" si="0"/>
        <v>0</v>
      </c>
      <c r="F16" s="124">
        <f t="shared" si="1"/>
        <v>0</v>
      </c>
      <c r="G16" s="134">
        <f t="shared" si="2"/>
        <v>0</v>
      </c>
      <c r="H16" s="134">
        <f t="shared" si="3"/>
        <v>0</v>
      </c>
      <c r="I16" s="134">
        <f t="shared" si="4"/>
        <v>0</v>
      </c>
      <c r="J16" s="134">
        <f t="shared" si="5"/>
        <v>0</v>
      </c>
      <c r="K16" s="134">
        <f t="shared" si="6"/>
        <v>0</v>
      </c>
      <c r="L16" s="122">
        <f>SUM(E15:K15)</f>
        <v>0</v>
      </c>
      <c r="M16" s="132"/>
      <c r="O16" s="112">
        <f t="shared" si="7"/>
        <v>0</v>
      </c>
    </row>
    <row r="17" spans="1:15" x14ac:dyDescent="0.15">
      <c r="A17" s="128" t="s">
        <v>60</v>
      </c>
      <c r="B17" s="128"/>
      <c r="C17" s="126"/>
      <c r="D17" s="139"/>
      <c r="E17" s="9">
        <f t="shared" si="0"/>
        <v>0</v>
      </c>
      <c r="F17" s="124">
        <f t="shared" si="1"/>
        <v>0</v>
      </c>
      <c r="G17" s="134">
        <f t="shared" si="2"/>
        <v>0</v>
      </c>
      <c r="H17" s="134">
        <f t="shared" si="3"/>
        <v>0</v>
      </c>
      <c r="I17" s="134">
        <f t="shared" si="4"/>
        <v>0</v>
      </c>
      <c r="J17" s="134">
        <f t="shared" si="5"/>
        <v>0</v>
      </c>
      <c r="K17" s="134">
        <f t="shared" si="6"/>
        <v>0</v>
      </c>
      <c r="L17" s="122">
        <f>SUM(E16:K16)</f>
        <v>0</v>
      </c>
      <c r="M17" s="132"/>
      <c r="O17" s="112">
        <f t="shared" si="7"/>
        <v>0</v>
      </c>
    </row>
    <row r="18" spans="1:15" x14ac:dyDescent="0.15">
      <c r="A18" s="128" t="s">
        <v>60</v>
      </c>
      <c r="B18" s="128"/>
      <c r="C18" s="126"/>
      <c r="D18" s="139"/>
      <c r="E18" s="9">
        <f t="shared" si="0"/>
        <v>0</v>
      </c>
      <c r="F18" s="124">
        <f t="shared" si="1"/>
        <v>0</v>
      </c>
      <c r="G18" s="134">
        <f t="shared" si="2"/>
        <v>0</v>
      </c>
      <c r="H18" s="134">
        <f t="shared" si="3"/>
        <v>0</v>
      </c>
      <c r="I18" s="134">
        <f t="shared" si="4"/>
        <v>0</v>
      </c>
      <c r="J18" s="134">
        <f t="shared" si="5"/>
        <v>0</v>
      </c>
      <c r="K18" s="134">
        <f t="shared" si="6"/>
        <v>0</v>
      </c>
      <c r="L18" s="122">
        <f>SUM(E17:K17)</f>
        <v>0</v>
      </c>
      <c r="M18" s="132"/>
      <c r="O18" s="112">
        <f t="shared" si="7"/>
        <v>0</v>
      </c>
    </row>
    <row r="19" spans="1:15" x14ac:dyDescent="0.15">
      <c r="A19" s="128" t="s">
        <v>60</v>
      </c>
      <c r="B19" s="128"/>
      <c r="C19" s="126"/>
      <c r="D19" s="139"/>
      <c r="E19" s="9">
        <f t="shared" si="0"/>
        <v>0</v>
      </c>
      <c r="F19" s="124">
        <f t="shared" si="1"/>
        <v>0</v>
      </c>
      <c r="G19" s="134">
        <f t="shared" si="2"/>
        <v>0</v>
      </c>
      <c r="H19" s="134">
        <f t="shared" si="3"/>
        <v>0</v>
      </c>
      <c r="I19" s="134">
        <f t="shared" si="4"/>
        <v>0</v>
      </c>
      <c r="J19" s="134">
        <f t="shared" si="5"/>
        <v>0</v>
      </c>
      <c r="K19" s="134">
        <f t="shared" si="6"/>
        <v>0</v>
      </c>
      <c r="L19" s="122">
        <f>SUM(E18:K18)</f>
        <v>0</v>
      </c>
      <c r="M19" s="132"/>
      <c r="O19" s="112">
        <f t="shared" si="7"/>
        <v>0</v>
      </c>
    </row>
    <row r="20" spans="1:15" ht="13" thickBot="1" x14ac:dyDescent="0.2">
      <c r="A20" s="128" t="s">
        <v>60</v>
      </c>
      <c r="B20" s="128"/>
      <c r="C20" s="126"/>
      <c r="D20" s="139"/>
      <c r="E20" s="9">
        <f t="shared" si="0"/>
        <v>0</v>
      </c>
      <c r="F20" s="36">
        <f t="shared" si="1"/>
        <v>0</v>
      </c>
      <c r="G20" s="37">
        <f t="shared" si="2"/>
        <v>0</v>
      </c>
      <c r="H20" s="37">
        <f t="shared" si="3"/>
        <v>0</v>
      </c>
      <c r="I20" s="37">
        <f t="shared" si="4"/>
        <v>0</v>
      </c>
      <c r="J20" s="37">
        <f t="shared" si="5"/>
        <v>0</v>
      </c>
      <c r="K20" s="37">
        <f t="shared" si="6"/>
        <v>0</v>
      </c>
      <c r="L20" s="54">
        <f>SUM(E19:K19)</f>
        <v>0</v>
      </c>
      <c r="M20" s="132"/>
      <c r="O20" s="112">
        <f t="shared" si="7"/>
        <v>0</v>
      </c>
    </row>
    <row r="21" spans="1:15" ht="13" thickBot="1" x14ac:dyDescent="0.2">
      <c r="A21" s="38" t="s">
        <v>27</v>
      </c>
      <c r="B21" s="39" t="s">
        <v>4</v>
      </c>
      <c r="C21" s="40">
        <f>SUM(C11:$C20)</f>
        <v>0</v>
      </c>
      <c r="D21" s="41">
        <f>SUM(D11:$D20)</f>
        <v>0</v>
      </c>
      <c r="E21" s="42">
        <f t="shared" ref="E21:K21" si="8">SUM(E11:E20)</f>
        <v>0</v>
      </c>
      <c r="F21" s="43">
        <f t="shared" si="8"/>
        <v>0</v>
      </c>
      <c r="G21" s="43">
        <f t="shared" si="8"/>
        <v>0</v>
      </c>
      <c r="H21" s="43">
        <f t="shared" si="8"/>
        <v>0</v>
      </c>
      <c r="I21" s="43">
        <f t="shared" si="8"/>
        <v>0</v>
      </c>
      <c r="J21" s="43">
        <f t="shared" si="8"/>
        <v>0</v>
      </c>
      <c r="K21" s="43">
        <f t="shared" si="8"/>
        <v>0</v>
      </c>
      <c r="L21" s="115">
        <f>SUM(E21:K21)</f>
        <v>0</v>
      </c>
      <c r="M21" s="44">
        <f>B7-L21</f>
        <v>0</v>
      </c>
      <c r="O21" s="114">
        <f>SUM(O11:O20)</f>
        <v>0</v>
      </c>
    </row>
    <row r="22" spans="1:15" ht="30" customHeight="1" x14ac:dyDescent="0.15">
      <c r="A22" s="45"/>
      <c r="B22" s="45"/>
      <c r="C22" s="46" t="s">
        <v>4</v>
      </c>
      <c r="D22" s="46" t="s">
        <v>4</v>
      </c>
      <c r="E22" s="46"/>
      <c r="F22" s="46" t="s">
        <v>4</v>
      </c>
      <c r="G22" s="46" t="s">
        <v>4</v>
      </c>
      <c r="H22" s="46" t="s">
        <v>4</v>
      </c>
      <c r="I22" s="46" t="s">
        <v>4</v>
      </c>
      <c r="J22" s="46" t="s">
        <v>4</v>
      </c>
      <c r="K22" s="46" t="s">
        <v>4</v>
      </c>
      <c r="L22" s="45"/>
      <c r="M22" s="45"/>
    </row>
    <row r="23" spans="1:15" s="3" customFormat="1" ht="26" customHeight="1" x14ac:dyDescent="0.15">
      <c r="A23" s="162" t="s">
        <v>59</v>
      </c>
      <c r="B23" s="163" t="s">
        <v>29</v>
      </c>
      <c r="C23" s="163" t="s">
        <v>1</v>
      </c>
      <c r="D23" s="159" t="s">
        <v>41</v>
      </c>
      <c r="E23" s="159" t="s">
        <v>39</v>
      </c>
      <c r="F23" s="161" t="s">
        <v>42</v>
      </c>
      <c r="G23" s="159" t="s">
        <v>33</v>
      </c>
      <c r="H23" s="159" t="s">
        <v>34</v>
      </c>
      <c r="I23" s="160"/>
      <c r="J23" s="160"/>
      <c r="K23" s="158" t="s">
        <v>32</v>
      </c>
      <c r="L23" s="138" t="s">
        <v>2</v>
      </c>
      <c r="M23" s="137" t="s">
        <v>3</v>
      </c>
    </row>
    <row r="24" spans="1:15" s="2" customFormat="1" x14ac:dyDescent="0.15">
      <c r="B24" s="4" t="s">
        <v>40</v>
      </c>
      <c r="C24" s="5"/>
      <c r="D24" s="5"/>
      <c r="E24" s="366" t="s">
        <v>147</v>
      </c>
      <c r="F24" s="49"/>
      <c r="G24" s="363">
        <v>6.2E-2</v>
      </c>
      <c r="H24" s="363">
        <v>1.4500000000000001E-2</v>
      </c>
      <c r="I24" s="364"/>
      <c r="J24" s="364"/>
      <c r="K24" s="363">
        <v>8.0000000000000002E-3</v>
      </c>
    </row>
    <row r="25" spans="1:15" x14ac:dyDescent="0.15">
      <c r="A25" s="128" t="s">
        <v>64</v>
      </c>
      <c r="B25" s="128"/>
      <c r="C25" s="136"/>
      <c r="D25" s="50"/>
      <c r="E25" s="6">
        <v>180</v>
      </c>
      <c r="F25" s="125">
        <f>E25*D25</f>
        <v>0</v>
      </c>
      <c r="G25" s="123">
        <f t="shared" ref="G25:G39" si="9">$G$10*F25</f>
        <v>0</v>
      </c>
      <c r="H25" s="123">
        <f t="shared" ref="H25:H39" si="10">$H$10*F25</f>
        <v>0</v>
      </c>
      <c r="I25" s="134"/>
      <c r="J25" s="133"/>
      <c r="K25" s="123">
        <f t="shared" ref="K25:K39" si="11">$K$10*F25</f>
        <v>0</v>
      </c>
      <c r="L25" s="122">
        <f t="shared" ref="L25:L40" si="12">SUM(F25:K25)</f>
        <v>0</v>
      </c>
      <c r="M25" s="132"/>
    </row>
    <row r="26" spans="1:15" x14ac:dyDescent="0.15">
      <c r="A26" s="128" t="s">
        <v>64</v>
      </c>
      <c r="B26" s="128"/>
      <c r="C26" s="126"/>
      <c r="D26" s="135"/>
      <c r="E26" s="51">
        <v>180</v>
      </c>
      <c r="F26" s="125">
        <f>E26*D26</f>
        <v>0</v>
      </c>
      <c r="G26" s="123">
        <f t="shared" si="9"/>
        <v>0</v>
      </c>
      <c r="H26" s="123">
        <f t="shared" si="10"/>
        <v>0</v>
      </c>
      <c r="I26" s="134"/>
      <c r="J26" s="133"/>
      <c r="K26" s="123">
        <f t="shared" si="11"/>
        <v>0</v>
      </c>
      <c r="L26" s="122">
        <f t="shared" si="12"/>
        <v>0</v>
      </c>
      <c r="M26" s="132"/>
    </row>
    <row r="27" spans="1:15" x14ac:dyDescent="0.15">
      <c r="A27" s="128" t="s">
        <v>64</v>
      </c>
      <c r="B27" s="128"/>
      <c r="C27" s="126"/>
      <c r="D27" s="127"/>
      <c r="E27" s="51">
        <v>180</v>
      </c>
      <c r="F27" s="125">
        <f>E27*D27</f>
        <v>0</v>
      </c>
      <c r="G27" s="123">
        <f t="shared" si="9"/>
        <v>0</v>
      </c>
      <c r="H27" s="123">
        <f t="shared" si="10"/>
        <v>0</v>
      </c>
      <c r="I27" s="134"/>
      <c r="J27" s="133"/>
      <c r="K27" s="123">
        <f t="shared" si="11"/>
        <v>0</v>
      </c>
      <c r="L27" s="122">
        <f t="shared" si="12"/>
        <v>0</v>
      </c>
      <c r="M27" s="132"/>
    </row>
    <row r="28" spans="1:15" x14ac:dyDescent="0.15">
      <c r="A28" s="128" t="s">
        <v>64</v>
      </c>
      <c r="B28" s="128"/>
      <c r="C28" s="126"/>
      <c r="D28" s="127"/>
      <c r="E28" s="51">
        <v>180</v>
      </c>
      <c r="F28" s="125">
        <f>E28*D28</f>
        <v>0</v>
      </c>
      <c r="G28" s="123">
        <f t="shared" si="9"/>
        <v>0</v>
      </c>
      <c r="H28" s="123">
        <f t="shared" si="10"/>
        <v>0</v>
      </c>
      <c r="I28" s="134"/>
      <c r="J28" s="133"/>
      <c r="K28" s="123">
        <f t="shared" si="11"/>
        <v>0</v>
      </c>
      <c r="L28" s="122">
        <f t="shared" si="12"/>
        <v>0</v>
      </c>
      <c r="M28" s="132"/>
    </row>
    <row r="29" spans="1:15" x14ac:dyDescent="0.15">
      <c r="A29" s="128" t="s">
        <v>64</v>
      </c>
      <c r="B29" s="128"/>
      <c r="C29" s="126"/>
      <c r="D29" s="127"/>
      <c r="E29" s="51">
        <v>180</v>
      </c>
      <c r="F29" s="125">
        <f>E28*D29</f>
        <v>0</v>
      </c>
      <c r="G29" s="123">
        <f t="shared" si="9"/>
        <v>0</v>
      </c>
      <c r="H29" s="123">
        <f t="shared" si="10"/>
        <v>0</v>
      </c>
      <c r="I29" s="134"/>
      <c r="J29" s="133"/>
      <c r="K29" s="123">
        <f t="shared" si="11"/>
        <v>0</v>
      </c>
      <c r="L29" s="122">
        <f t="shared" si="12"/>
        <v>0</v>
      </c>
      <c r="M29" s="132"/>
    </row>
    <row r="30" spans="1:15" x14ac:dyDescent="0.15">
      <c r="A30" s="128" t="s">
        <v>64</v>
      </c>
      <c r="B30" s="128"/>
      <c r="C30" s="126"/>
      <c r="D30" s="127"/>
      <c r="E30" s="51">
        <v>180</v>
      </c>
      <c r="F30" s="125">
        <f t="shared" ref="F30:F39" si="13">E30*D30</f>
        <v>0</v>
      </c>
      <c r="G30" s="123">
        <f t="shared" si="9"/>
        <v>0</v>
      </c>
      <c r="H30" s="123">
        <f t="shared" si="10"/>
        <v>0</v>
      </c>
      <c r="I30" s="134"/>
      <c r="J30" s="133"/>
      <c r="K30" s="123">
        <f t="shared" si="11"/>
        <v>0</v>
      </c>
      <c r="L30" s="122">
        <f t="shared" si="12"/>
        <v>0</v>
      </c>
      <c r="M30" s="132"/>
    </row>
    <row r="31" spans="1:15" x14ac:dyDescent="0.15">
      <c r="A31" s="128" t="s">
        <v>64</v>
      </c>
      <c r="B31" s="128"/>
      <c r="C31" s="126"/>
      <c r="D31" s="127"/>
      <c r="E31" s="51">
        <v>180</v>
      </c>
      <c r="F31" s="125">
        <f t="shared" si="13"/>
        <v>0</v>
      </c>
      <c r="G31" s="123">
        <f t="shared" si="9"/>
        <v>0</v>
      </c>
      <c r="H31" s="123">
        <f t="shared" si="10"/>
        <v>0</v>
      </c>
      <c r="I31" s="134"/>
      <c r="J31" s="133"/>
      <c r="K31" s="123">
        <f t="shared" si="11"/>
        <v>0</v>
      </c>
      <c r="L31" s="122">
        <f t="shared" si="12"/>
        <v>0</v>
      </c>
      <c r="M31" s="132"/>
    </row>
    <row r="32" spans="1:15" x14ac:dyDescent="0.15">
      <c r="A32" s="128" t="s">
        <v>64</v>
      </c>
      <c r="B32" s="128"/>
      <c r="C32" s="126"/>
      <c r="D32" s="127"/>
      <c r="E32" s="51">
        <v>180</v>
      </c>
      <c r="F32" s="125">
        <f t="shared" si="13"/>
        <v>0</v>
      </c>
      <c r="G32" s="123">
        <f t="shared" si="9"/>
        <v>0</v>
      </c>
      <c r="H32" s="123">
        <f t="shared" si="10"/>
        <v>0</v>
      </c>
      <c r="I32" s="134"/>
      <c r="J32" s="133"/>
      <c r="K32" s="123">
        <f t="shared" si="11"/>
        <v>0</v>
      </c>
      <c r="L32" s="122">
        <f t="shared" si="12"/>
        <v>0</v>
      </c>
      <c r="M32" s="132"/>
    </row>
    <row r="33" spans="1:13" x14ac:dyDescent="0.15">
      <c r="A33" s="128" t="s">
        <v>64</v>
      </c>
      <c r="B33" s="128"/>
      <c r="C33" s="126"/>
      <c r="D33" s="127"/>
      <c r="E33" s="51">
        <v>180</v>
      </c>
      <c r="F33" s="125">
        <f t="shared" si="13"/>
        <v>0</v>
      </c>
      <c r="G33" s="123">
        <f t="shared" si="9"/>
        <v>0</v>
      </c>
      <c r="H33" s="123">
        <f t="shared" si="10"/>
        <v>0</v>
      </c>
      <c r="I33" s="134"/>
      <c r="J33" s="133"/>
      <c r="K33" s="123">
        <f t="shared" si="11"/>
        <v>0</v>
      </c>
      <c r="L33" s="122">
        <f t="shared" si="12"/>
        <v>0</v>
      </c>
      <c r="M33" s="132"/>
    </row>
    <row r="34" spans="1:13" x14ac:dyDescent="0.15">
      <c r="A34" s="128" t="s">
        <v>64</v>
      </c>
      <c r="B34" s="128"/>
      <c r="C34" s="126"/>
      <c r="D34" s="127"/>
      <c r="E34" s="51">
        <v>180</v>
      </c>
      <c r="F34" s="125">
        <f t="shared" si="13"/>
        <v>0</v>
      </c>
      <c r="G34" s="123">
        <f t="shared" si="9"/>
        <v>0</v>
      </c>
      <c r="H34" s="123">
        <f t="shared" si="10"/>
        <v>0</v>
      </c>
      <c r="I34" s="134"/>
      <c r="J34" s="133"/>
      <c r="K34" s="123">
        <f t="shared" si="11"/>
        <v>0</v>
      </c>
      <c r="L34" s="122">
        <f t="shared" si="12"/>
        <v>0</v>
      </c>
      <c r="M34" s="132"/>
    </row>
    <row r="35" spans="1:13" x14ac:dyDescent="0.15">
      <c r="A35" s="128" t="s">
        <v>64</v>
      </c>
      <c r="B35" s="128"/>
      <c r="C35" s="126"/>
      <c r="D35" s="127"/>
      <c r="E35" s="51">
        <v>180</v>
      </c>
      <c r="F35" s="125">
        <f t="shared" si="13"/>
        <v>0</v>
      </c>
      <c r="G35" s="123">
        <f t="shared" si="9"/>
        <v>0</v>
      </c>
      <c r="H35" s="123">
        <f t="shared" si="10"/>
        <v>0</v>
      </c>
      <c r="I35" s="134"/>
      <c r="J35" s="133"/>
      <c r="K35" s="123">
        <f t="shared" si="11"/>
        <v>0</v>
      </c>
      <c r="L35" s="122">
        <f t="shared" si="12"/>
        <v>0</v>
      </c>
      <c r="M35" s="132"/>
    </row>
    <row r="36" spans="1:13" x14ac:dyDescent="0.15">
      <c r="A36" s="128" t="s">
        <v>64</v>
      </c>
      <c r="B36" s="128"/>
      <c r="C36" s="126"/>
      <c r="D36" s="127"/>
      <c r="E36" s="51">
        <v>180</v>
      </c>
      <c r="F36" s="125">
        <f t="shared" si="13"/>
        <v>0</v>
      </c>
      <c r="G36" s="123">
        <f t="shared" si="9"/>
        <v>0</v>
      </c>
      <c r="H36" s="123">
        <f t="shared" si="10"/>
        <v>0</v>
      </c>
      <c r="I36" s="134"/>
      <c r="J36" s="133"/>
      <c r="K36" s="123">
        <f t="shared" si="11"/>
        <v>0</v>
      </c>
      <c r="L36" s="122">
        <f t="shared" si="12"/>
        <v>0</v>
      </c>
      <c r="M36" s="132"/>
    </row>
    <row r="37" spans="1:13" x14ac:dyDescent="0.15">
      <c r="A37" s="128" t="s">
        <v>64</v>
      </c>
      <c r="B37" s="128"/>
      <c r="C37" s="126"/>
      <c r="D37" s="127"/>
      <c r="E37" s="51">
        <v>180</v>
      </c>
      <c r="F37" s="125">
        <f t="shared" si="13"/>
        <v>0</v>
      </c>
      <c r="G37" s="123">
        <f t="shared" si="9"/>
        <v>0</v>
      </c>
      <c r="H37" s="123">
        <f t="shared" si="10"/>
        <v>0</v>
      </c>
      <c r="I37" s="134"/>
      <c r="J37" s="133"/>
      <c r="K37" s="123">
        <f t="shared" si="11"/>
        <v>0</v>
      </c>
      <c r="L37" s="122">
        <f t="shared" si="12"/>
        <v>0</v>
      </c>
      <c r="M37" s="132"/>
    </row>
    <row r="38" spans="1:13" x14ac:dyDescent="0.15">
      <c r="A38" s="128" t="s">
        <v>64</v>
      </c>
      <c r="B38" s="128"/>
      <c r="C38" s="126"/>
      <c r="D38" s="127"/>
      <c r="E38" s="51">
        <v>180</v>
      </c>
      <c r="F38" s="125">
        <f t="shared" si="13"/>
        <v>0</v>
      </c>
      <c r="G38" s="123">
        <f t="shared" si="9"/>
        <v>0</v>
      </c>
      <c r="H38" s="123">
        <f t="shared" si="10"/>
        <v>0</v>
      </c>
      <c r="I38" s="134"/>
      <c r="J38" s="133"/>
      <c r="K38" s="123">
        <f t="shared" si="11"/>
        <v>0</v>
      </c>
      <c r="L38" s="122">
        <f t="shared" si="12"/>
        <v>0</v>
      </c>
      <c r="M38" s="132"/>
    </row>
    <row r="39" spans="1:13" ht="13" thickBot="1" x14ac:dyDescent="0.2">
      <c r="A39" s="128" t="s">
        <v>64</v>
      </c>
      <c r="B39" s="128"/>
      <c r="C39" s="126"/>
      <c r="D39" s="127"/>
      <c r="E39" s="51">
        <v>180</v>
      </c>
      <c r="F39" s="125">
        <f t="shared" si="13"/>
        <v>0</v>
      </c>
      <c r="G39" s="52">
        <f t="shared" si="9"/>
        <v>0</v>
      </c>
      <c r="H39" s="52">
        <f t="shared" si="10"/>
        <v>0</v>
      </c>
      <c r="I39" s="37"/>
      <c r="J39" s="53"/>
      <c r="K39" s="52">
        <f t="shared" si="11"/>
        <v>0</v>
      </c>
      <c r="L39" s="54">
        <f t="shared" si="12"/>
        <v>0</v>
      </c>
      <c r="M39" s="132"/>
    </row>
    <row r="40" spans="1:13" s="64" customFormat="1" ht="18" customHeight="1" thickBot="1" x14ac:dyDescent="0.2">
      <c r="A40" s="55" t="s">
        <v>50</v>
      </c>
      <c r="B40" s="56" t="s">
        <v>4</v>
      </c>
      <c r="C40" s="40">
        <f>SUM(C25:$C39)</f>
        <v>0</v>
      </c>
      <c r="D40" s="57"/>
      <c r="E40" s="57"/>
      <c r="F40" s="58">
        <f>SUM(F25:F39)</f>
        <v>0</v>
      </c>
      <c r="G40" s="59">
        <f>SUM(G25:G39)</f>
        <v>0</v>
      </c>
      <c r="H40" s="59">
        <f>SUM(H25:H39)</f>
        <v>0</v>
      </c>
      <c r="I40" s="59"/>
      <c r="J40" s="60"/>
      <c r="K40" s="61">
        <f>SUM(K25:K39)</f>
        <v>0</v>
      </c>
      <c r="L40" s="62">
        <f t="shared" si="12"/>
        <v>0</v>
      </c>
      <c r="M40" s="63">
        <f>M21-L40</f>
        <v>0</v>
      </c>
    </row>
    <row r="41" spans="1:13" s="66" customFormat="1" ht="11" customHeight="1" x14ac:dyDescent="0.15">
      <c r="A41" s="65" t="s">
        <v>4</v>
      </c>
      <c r="C41" s="67" t="s">
        <v>4</v>
      </c>
      <c r="D41" s="67" t="s">
        <v>4</v>
      </c>
      <c r="E41" s="67"/>
      <c r="F41" s="68" t="s">
        <v>4</v>
      </c>
      <c r="G41" s="68" t="s">
        <v>4</v>
      </c>
      <c r="H41" s="68" t="s">
        <v>4</v>
      </c>
      <c r="I41" s="68" t="s">
        <v>4</v>
      </c>
      <c r="J41" s="68" t="s">
        <v>4</v>
      </c>
      <c r="K41" s="68" t="s">
        <v>4</v>
      </c>
    </row>
    <row r="42" spans="1:13" ht="18" customHeight="1" x14ac:dyDescent="0.15">
      <c r="A42" s="26"/>
      <c r="C42" s="25"/>
      <c r="D42" s="69"/>
      <c r="E42" s="69"/>
      <c r="F42" s="70"/>
      <c r="G42" s="71"/>
      <c r="H42" s="25"/>
      <c r="I42" s="25"/>
      <c r="J42" s="25"/>
      <c r="K42" s="25"/>
    </row>
    <row r="43" spans="1:13" ht="25" customHeight="1" x14ac:dyDescent="0.15">
      <c r="A43" s="377" t="s">
        <v>100</v>
      </c>
      <c r="B43" s="377"/>
      <c r="C43" s="377"/>
      <c r="D43" s="377"/>
      <c r="E43" s="377"/>
      <c r="F43" s="377"/>
      <c r="G43" s="377"/>
      <c r="H43" s="377"/>
      <c r="I43" s="377"/>
      <c r="J43" s="377"/>
      <c r="K43" s="25"/>
    </row>
    <row r="44" spans="1:13" s="3" customFormat="1" ht="26" customHeight="1" x14ac:dyDescent="0.2">
      <c r="A44" s="162" t="s">
        <v>59</v>
      </c>
      <c r="B44" s="159" t="s">
        <v>87</v>
      </c>
      <c r="C44" s="159" t="s">
        <v>38</v>
      </c>
      <c r="D44" s="159" t="s">
        <v>55</v>
      </c>
      <c r="E44" s="161" t="s">
        <v>56</v>
      </c>
      <c r="F44" s="160" t="s">
        <v>30</v>
      </c>
      <c r="G44" s="159" t="s">
        <v>57</v>
      </c>
      <c r="H44" s="159" t="s">
        <v>34</v>
      </c>
      <c r="I44" s="158" t="s">
        <v>32</v>
      </c>
      <c r="J44" s="72" t="s">
        <v>2</v>
      </c>
      <c r="K44" s="21"/>
    </row>
    <row r="45" spans="1:13" s="2" customFormat="1" ht="16" x14ac:dyDescent="0.2">
      <c r="B45" s="4"/>
      <c r="C45" s="5"/>
      <c r="D45" s="5" t="s">
        <v>128</v>
      </c>
      <c r="E45" s="49"/>
      <c r="F45" s="365">
        <v>0.2369</v>
      </c>
      <c r="G45" s="363">
        <v>6.2E-2</v>
      </c>
      <c r="H45" s="363">
        <v>1.4500000000000001E-2</v>
      </c>
      <c r="I45" s="363">
        <v>8.0000000000000002E-3</v>
      </c>
      <c r="K45" s="21"/>
    </row>
    <row r="46" spans="1:13" ht="16" x14ac:dyDescent="0.2">
      <c r="A46" s="128" t="s">
        <v>92</v>
      </c>
      <c r="B46" s="128"/>
      <c r="C46" s="129"/>
      <c r="D46" s="131"/>
      <c r="E46" s="125">
        <f t="shared" ref="E46:E60" si="14">C46*D46</f>
        <v>0</v>
      </c>
      <c r="F46" s="130">
        <f t="shared" ref="F46:G60" si="15">$F$45*E46</f>
        <v>0</v>
      </c>
      <c r="G46" s="123">
        <f>$G$45*E46</f>
        <v>0</v>
      </c>
      <c r="H46" s="123">
        <f>$H$45*E46</f>
        <v>0</v>
      </c>
      <c r="I46" s="123">
        <f>$I$45*E46</f>
        <v>0</v>
      </c>
      <c r="J46" s="122">
        <f>SUM(E46:I46)</f>
        <v>0</v>
      </c>
      <c r="K46" s="21"/>
    </row>
    <row r="47" spans="1:13" ht="16" x14ac:dyDescent="0.2">
      <c r="A47" s="128"/>
      <c r="B47" s="128"/>
      <c r="C47" s="127"/>
      <c r="D47" s="126"/>
      <c r="E47" s="125">
        <f t="shared" si="14"/>
        <v>0</v>
      </c>
      <c r="F47" s="124">
        <f t="shared" si="15"/>
        <v>0</v>
      </c>
      <c r="G47" s="123">
        <f t="shared" si="15"/>
        <v>0</v>
      </c>
      <c r="H47" s="123">
        <f t="shared" ref="H47:H60" si="16">$H$45*E47</f>
        <v>0</v>
      </c>
      <c r="I47" s="123">
        <f t="shared" ref="I47:I60" si="17">$I$45*E47</f>
        <v>0</v>
      </c>
      <c r="J47" s="122">
        <f t="shared" ref="J47:J61" si="18">SUM(E47:I47)</f>
        <v>0</v>
      </c>
      <c r="K47" s="21"/>
    </row>
    <row r="48" spans="1:13" x14ac:dyDescent="0.15">
      <c r="A48" s="128"/>
      <c r="B48" s="128"/>
      <c r="C48" s="129"/>
      <c r="D48" s="126"/>
      <c r="E48" s="125">
        <f t="shared" si="14"/>
        <v>0</v>
      </c>
      <c r="F48" s="124">
        <f t="shared" si="15"/>
        <v>0</v>
      </c>
      <c r="G48" s="123">
        <f t="shared" si="15"/>
        <v>0</v>
      </c>
      <c r="H48" s="123">
        <f t="shared" si="16"/>
        <v>0</v>
      </c>
      <c r="I48" s="123">
        <f t="shared" si="17"/>
        <v>0</v>
      </c>
      <c r="J48" s="122">
        <f t="shared" si="18"/>
        <v>0</v>
      </c>
      <c r="K48" s="25"/>
    </row>
    <row r="49" spans="1:13" x14ac:dyDescent="0.15">
      <c r="A49" s="128"/>
      <c r="B49" s="128"/>
      <c r="C49" s="129"/>
      <c r="D49" s="126"/>
      <c r="E49" s="125">
        <f t="shared" si="14"/>
        <v>0</v>
      </c>
      <c r="F49" s="124">
        <f t="shared" si="15"/>
        <v>0</v>
      </c>
      <c r="G49" s="123">
        <f t="shared" si="15"/>
        <v>0</v>
      </c>
      <c r="H49" s="123">
        <f t="shared" si="16"/>
        <v>0</v>
      </c>
      <c r="I49" s="123">
        <f t="shared" si="17"/>
        <v>0</v>
      </c>
      <c r="J49" s="122">
        <f t="shared" si="18"/>
        <v>0</v>
      </c>
      <c r="K49" s="25" t="s">
        <v>4</v>
      </c>
    </row>
    <row r="50" spans="1:13" x14ac:dyDescent="0.15">
      <c r="A50" s="128"/>
      <c r="B50" s="128"/>
      <c r="C50" s="129"/>
      <c r="D50" s="126"/>
      <c r="E50" s="125">
        <f t="shared" si="14"/>
        <v>0</v>
      </c>
      <c r="F50" s="124">
        <f t="shared" si="15"/>
        <v>0</v>
      </c>
      <c r="G50" s="123">
        <f t="shared" si="15"/>
        <v>0</v>
      </c>
      <c r="H50" s="123">
        <f t="shared" si="16"/>
        <v>0</v>
      </c>
      <c r="I50" s="123">
        <f t="shared" si="17"/>
        <v>0</v>
      </c>
      <c r="J50" s="122">
        <f t="shared" si="18"/>
        <v>0</v>
      </c>
      <c r="K50" s="25" t="s">
        <v>4</v>
      </c>
    </row>
    <row r="51" spans="1:13" x14ac:dyDescent="0.15">
      <c r="A51" s="128" t="s">
        <v>93</v>
      </c>
      <c r="B51" s="128"/>
      <c r="C51" s="127"/>
      <c r="D51" s="126"/>
      <c r="E51" s="125">
        <f t="shared" si="14"/>
        <v>0</v>
      </c>
      <c r="F51" s="124">
        <f t="shared" si="15"/>
        <v>0</v>
      </c>
      <c r="G51" s="123">
        <f t="shared" si="15"/>
        <v>0</v>
      </c>
      <c r="H51" s="123">
        <f t="shared" si="16"/>
        <v>0</v>
      </c>
      <c r="I51" s="123">
        <f t="shared" si="17"/>
        <v>0</v>
      </c>
      <c r="J51" s="122">
        <f t="shared" si="18"/>
        <v>0</v>
      </c>
      <c r="K51" s="25" t="s">
        <v>4</v>
      </c>
    </row>
    <row r="52" spans="1:13" x14ac:dyDescent="0.15">
      <c r="A52" s="128"/>
      <c r="B52" s="128"/>
      <c r="C52" s="127"/>
      <c r="D52" s="126"/>
      <c r="E52" s="125">
        <f t="shared" si="14"/>
        <v>0</v>
      </c>
      <c r="F52" s="124">
        <f t="shared" si="15"/>
        <v>0</v>
      </c>
      <c r="G52" s="123">
        <f t="shared" si="15"/>
        <v>0</v>
      </c>
      <c r="H52" s="123">
        <f t="shared" si="16"/>
        <v>0</v>
      </c>
      <c r="I52" s="123">
        <f t="shared" si="17"/>
        <v>0</v>
      </c>
      <c r="J52" s="122">
        <f t="shared" si="18"/>
        <v>0</v>
      </c>
      <c r="K52" s="25" t="s">
        <v>13</v>
      </c>
    </row>
    <row r="53" spans="1:13" x14ac:dyDescent="0.15">
      <c r="A53" s="128"/>
      <c r="B53" s="128"/>
      <c r="C53" s="127"/>
      <c r="D53" s="126"/>
      <c r="E53" s="125">
        <f t="shared" si="14"/>
        <v>0</v>
      </c>
      <c r="F53" s="124">
        <f t="shared" si="15"/>
        <v>0</v>
      </c>
      <c r="G53" s="123">
        <f t="shared" si="15"/>
        <v>0</v>
      </c>
      <c r="H53" s="123">
        <f t="shared" si="16"/>
        <v>0</v>
      </c>
      <c r="I53" s="123">
        <f t="shared" si="17"/>
        <v>0</v>
      </c>
      <c r="J53" s="122">
        <f t="shared" si="18"/>
        <v>0</v>
      </c>
      <c r="K53" s="25" t="s">
        <v>4</v>
      </c>
    </row>
    <row r="54" spans="1:13" x14ac:dyDescent="0.15">
      <c r="A54" s="128"/>
      <c r="B54" s="128"/>
      <c r="C54" s="127"/>
      <c r="D54" s="126"/>
      <c r="E54" s="125">
        <f t="shared" si="14"/>
        <v>0</v>
      </c>
      <c r="F54" s="124">
        <f t="shared" si="15"/>
        <v>0</v>
      </c>
      <c r="G54" s="123">
        <f t="shared" si="15"/>
        <v>0</v>
      </c>
      <c r="H54" s="123">
        <f t="shared" si="16"/>
        <v>0</v>
      </c>
      <c r="I54" s="123">
        <f t="shared" si="17"/>
        <v>0</v>
      </c>
      <c r="J54" s="122">
        <f t="shared" si="18"/>
        <v>0</v>
      </c>
      <c r="K54" s="25" t="s">
        <v>4</v>
      </c>
    </row>
    <row r="55" spans="1:13" x14ac:dyDescent="0.15">
      <c r="A55" s="128"/>
      <c r="B55" s="128"/>
      <c r="C55" s="127"/>
      <c r="D55" s="126"/>
      <c r="E55" s="125">
        <f t="shared" si="14"/>
        <v>0</v>
      </c>
      <c r="F55" s="124">
        <f t="shared" si="15"/>
        <v>0</v>
      </c>
      <c r="G55" s="123">
        <f t="shared" si="15"/>
        <v>0</v>
      </c>
      <c r="H55" s="123">
        <f t="shared" si="16"/>
        <v>0</v>
      </c>
      <c r="I55" s="123">
        <f t="shared" si="17"/>
        <v>0</v>
      </c>
      <c r="J55" s="122">
        <f t="shared" si="18"/>
        <v>0</v>
      </c>
      <c r="K55" s="25" t="s">
        <v>4</v>
      </c>
    </row>
    <row r="56" spans="1:13" x14ac:dyDescent="0.15">
      <c r="A56" s="128" t="s">
        <v>94</v>
      </c>
      <c r="B56" s="128"/>
      <c r="C56" s="127"/>
      <c r="D56" s="126"/>
      <c r="E56" s="125">
        <f t="shared" si="14"/>
        <v>0</v>
      </c>
      <c r="F56" s="124">
        <f t="shared" si="15"/>
        <v>0</v>
      </c>
      <c r="G56" s="123">
        <f t="shared" si="15"/>
        <v>0</v>
      </c>
      <c r="H56" s="123">
        <f t="shared" si="16"/>
        <v>0</v>
      </c>
      <c r="I56" s="123">
        <f t="shared" si="17"/>
        <v>0</v>
      </c>
      <c r="J56" s="122">
        <f t="shared" si="18"/>
        <v>0</v>
      </c>
      <c r="K56" s="25"/>
    </row>
    <row r="57" spans="1:13" x14ac:dyDescent="0.15">
      <c r="A57" s="128"/>
      <c r="B57" s="128"/>
      <c r="C57" s="127"/>
      <c r="D57" s="126"/>
      <c r="E57" s="125">
        <f t="shared" si="14"/>
        <v>0</v>
      </c>
      <c r="F57" s="124">
        <f t="shared" si="15"/>
        <v>0</v>
      </c>
      <c r="G57" s="123">
        <f t="shared" si="15"/>
        <v>0</v>
      </c>
      <c r="H57" s="123">
        <f t="shared" si="16"/>
        <v>0</v>
      </c>
      <c r="I57" s="123">
        <f t="shared" si="17"/>
        <v>0</v>
      </c>
      <c r="J57" s="122">
        <f t="shared" si="18"/>
        <v>0</v>
      </c>
      <c r="K57" s="25"/>
    </row>
    <row r="58" spans="1:13" x14ac:dyDescent="0.15">
      <c r="A58" s="128"/>
      <c r="B58" s="128"/>
      <c r="C58" s="127"/>
      <c r="D58" s="126"/>
      <c r="E58" s="125">
        <f t="shared" si="14"/>
        <v>0</v>
      </c>
      <c r="F58" s="124">
        <f t="shared" si="15"/>
        <v>0</v>
      </c>
      <c r="G58" s="123">
        <f t="shared" si="15"/>
        <v>0</v>
      </c>
      <c r="H58" s="123">
        <f t="shared" si="16"/>
        <v>0</v>
      </c>
      <c r="I58" s="123">
        <f t="shared" si="17"/>
        <v>0</v>
      </c>
      <c r="J58" s="122">
        <f t="shared" si="18"/>
        <v>0</v>
      </c>
      <c r="K58" s="25" t="s">
        <v>4</v>
      </c>
    </row>
    <row r="59" spans="1:13" x14ac:dyDescent="0.15">
      <c r="A59" s="128"/>
      <c r="B59" s="128"/>
      <c r="C59" s="127"/>
      <c r="D59" s="126"/>
      <c r="E59" s="125">
        <f t="shared" si="14"/>
        <v>0</v>
      </c>
      <c r="F59" s="124">
        <f t="shared" si="15"/>
        <v>0</v>
      </c>
      <c r="G59" s="123">
        <f t="shared" si="15"/>
        <v>0</v>
      </c>
      <c r="H59" s="123">
        <f t="shared" si="16"/>
        <v>0</v>
      </c>
      <c r="I59" s="123">
        <f t="shared" si="17"/>
        <v>0</v>
      </c>
      <c r="J59" s="122">
        <f t="shared" si="18"/>
        <v>0</v>
      </c>
      <c r="K59" s="25" t="s">
        <v>4</v>
      </c>
    </row>
    <row r="60" spans="1:13" ht="13" thickBot="1" x14ac:dyDescent="0.2">
      <c r="A60" s="128"/>
      <c r="B60" s="128"/>
      <c r="C60" s="127"/>
      <c r="D60" s="126"/>
      <c r="E60" s="125">
        <f t="shared" si="14"/>
        <v>0</v>
      </c>
      <c r="F60" s="124">
        <f t="shared" si="15"/>
        <v>0</v>
      </c>
      <c r="G60" s="123">
        <f t="shared" si="15"/>
        <v>0</v>
      </c>
      <c r="H60" s="123">
        <f t="shared" si="16"/>
        <v>0</v>
      </c>
      <c r="I60" s="123">
        <f t="shared" si="17"/>
        <v>0</v>
      </c>
      <c r="J60" s="122">
        <f t="shared" si="18"/>
        <v>0</v>
      </c>
      <c r="K60" s="25"/>
    </row>
    <row r="61" spans="1:13" s="64" customFormat="1" ht="13" thickBot="1" x14ac:dyDescent="0.2">
      <c r="A61" s="55" t="s">
        <v>58</v>
      </c>
      <c r="B61" s="56" t="s">
        <v>4</v>
      </c>
      <c r="C61" s="57"/>
      <c r="D61" s="57"/>
      <c r="E61" s="58">
        <f>SUM(E46:E60)</f>
        <v>0</v>
      </c>
      <c r="F61" s="59">
        <f>SUM(F46:F60)</f>
        <v>0</v>
      </c>
      <c r="G61" s="59">
        <f>SUM(G46:G60)</f>
        <v>0</v>
      </c>
      <c r="H61" s="59">
        <f>SUM(H46:H60)</f>
        <v>0</v>
      </c>
      <c r="I61" s="61">
        <f>SUM(I46:I60)</f>
        <v>0</v>
      </c>
      <c r="J61" s="121">
        <f t="shared" si="18"/>
        <v>0</v>
      </c>
      <c r="K61" s="25" t="s">
        <v>4</v>
      </c>
    </row>
    <row r="62" spans="1:13" s="64" customFormat="1" ht="16" customHeight="1" x14ac:dyDescent="0.15">
      <c r="A62" s="74"/>
      <c r="B62" s="74"/>
      <c r="C62" s="75"/>
      <c r="D62" s="75"/>
      <c r="E62" s="382" t="s">
        <v>67</v>
      </c>
      <c r="F62" s="382"/>
      <c r="G62" s="382"/>
      <c r="H62" s="382"/>
      <c r="I62" s="382"/>
      <c r="J62" s="382"/>
      <c r="K62" s="382"/>
      <c r="L62" s="382"/>
      <c r="M62" s="382"/>
    </row>
    <row r="63" spans="1:13" s="64" customFormat="1" x14ac:dyDescent="0.15">
      <c r="A63" s="74"/>
      <c r="B63" s="74"/>
      <c r="C63" s="75"/>
      <c r="D63" s="75"/>
      <c r="E63" s="382"/>
      <c r="F63" s="382"/>
      <c r="G63" s="382"/>
      <c r="H63" s="382"/>
      <c r="I63" s="382"/>
      <c r="J63" s="382"/>
      <c r="K63" s="382"/>
      <c r="L63" s="382"/>
      <c r="M63" s="382"/>
    </row>
    <row r="64" spans="1:13" s="64" customFormat="1" ht="26" x14ac:dyDescent="0.15">
      <c r="A64" s="76"/>
      <c r="B64" s="7"/>
      <c r="C64" s="77"/>
      <c r="D64" s="78" t="s">
        <v>51</v>
      </c>
      <c r="E64" s="78"/>
      <c r="F64" s="79" t="s">
        <v>43</v>
      </c>
      <c r="G64" s="79" t="s">
        <v>44</v>
      </c>
      <c r="H64" s="79" t="s">
        <v>45</v>
      </c>
      <c r="I64" s="79" t="s">
        <v>46</v>
      </c>
      <c r="J64" s="79" t="s">
        <v>47</v>
      </c>
      <c r="K64" s="79" t="s">
        <v>48</v>
      </c>
      <c r="L64" s="8" t="s">
        <v>49</v>
      </c>
      <c r="M64" s="8" t="s">
        <v>3</v>
      </c>
    </row>
    <row r="65" spans="1:13" s="64" customFormat="1" x14ac:dyDescent="0.15">
      <c r="A65" s="26"/>
      <c r="B65" s="26" t="s">
        <v>4</v>
      </c>
      <c r="C65" s="120">
        <f>C21+C40</f>
        <v>0</v>
      </c>
      <c r="D65" s="119">
        <f>E21+F40+E61</f>
        <v>0</v>
      </c>
      <c r="E65" s="80"/>
      <c r="F65" s="118">
        <f>F21+F61</f>
        <v>0</v>
      </c>
      <c r="G65" s="177">
        <f>G21+G40+G61</f>
        <v>0</v>
      </c>
      <c r="H65" s="177">
        <f>H21+H40+H61</f>
        <v>0</v>
      </c>
      <c r="I65" s="177">
        <f>I21</f>
        <v>0</v>
      </c>
      <c r="J65" s="177">
        <f>J21+J40</f>
        <v>0</v>
      </c>
      <c r="K65" s="177">
        <f>K21+K40+I61</f>
        <v>0</v>
      </c>
      <c r="L65" s="176">
        <f>SUM(D65:K65)</f>
        <v>0</v>
      </c>
      <c r="M65" s="175">
        <f>M40-J61</f>
        <v>0</v>
      </c>
    </row>
    <row r="66" spans="1:13" s="64" customFormat="1" x14ac:dyDescent="0.15">
      <c r="A66" s="74"/>
      <c r="B66" s="74"/>
      <c r="C66" s="75"/>
      <c r="D66" s="75"/>
      <c r="E66" s="81"/>
      <c r="F66" s="81"/>
      <c r="G66" s="81"/>
      <c r="H66" s="81"/>
      <c r="I66" s="81"/>
      <c r="J66" s="82"/>
      <c r="K66" s="25"/>
    </row>
    <row r="67" spans="1:13" s="64" customFormat="1" x14ac:dyDescent="0.15">
      <c r="A67" s="74"/>
      <c r="B67" s="74"/>
      <c r="C67" s="75"/>
      <c r="D67" s="75"/>
      <c r="E67" s="81"/>
      <c r="F67" s="81"/>
      <c r="G67" s="81"/>
      <c r="H67" s="81"/>
      <c r="I67" s="81"/>
      <c r="J67" s="82"/>
      <c r="K67" s="25"/>
    </row>
    <row r="68" spans="1:13" s="64" customFormat="1" ht="16" x14ac:dyDescent="0.2">
      <c r="A68" s="26" t="s">
        <v>5</v>
      </c>
      <c r="B68" s="15"/>
      <c r="C68" s="25"/>
      <c r="D68" s="174">
        <f>D65</f>
        <v>0</v>
      </c>
      <c r="E68" s="69"/>
      <c r="F68" s="83"/>
      <c r="G68" s="23"/>
      <c r="H68" s="84"/>
      <c r="I68" s="84"/>
      <c r="J68" s="84"/>
      <c r="K68" s="21"/>
      <c r="L68" s="21"/>
      <c r="M68" s="22"/>
    </row>
    <row r="69" spans="1:13" s="64" customFormat="1" ht="17" thickBot="1" x14ac:dyDescent="0.25">
      <c r="A69" s="26" t="s">
        <v>6</v>
      </c>
      <c r="B69" s="15"/>
      <c r="C69" s="25"/>
      <c r="D69" s="173">
        <f>SUM(F65:K65)</f>
        <v>0</v>
      </c>
      <c r="E69" s="69"/>
      <c r="F69" s="85"/>
      <c r="G69" s="23"/>
      <c r="H69" s="84"/>
      <c r="I69" s="84"/>
      <c r="J69" s="84"/>
      <c r="K69" s="21"/>
      <c r="L69" s="21"/>
      <c r="M69" s="15"/>
    </row>
    <row r="70" spans="1:13" s="64" customFormat="1" ht="14" thickTop="1" thickBot="1" x14ac:dyDescent="0.2">
      <c r="A70" s="26" t="s">
        <v>7</v>
      </c>
      <c r="B70" s="15"/>
      <c r="C70" s="25"/>
      <c r="D70" s="86">
        <f>D68+D69</f>
        <v>0</v>
      </c>
      <c r="E70" s="69"/>
      <c r="F70" s="83"/>
      <c r="G70" s="87"/>
      <c r="H70" s="23"/>
      <c r="I70" s="23"/>
      <c r="J70" s="23"/>
      <c r="K70" s="25"/>
      <c r="L70" s="15"/>
      <c r="M70" s="15"/>
    </row>
    <row r="71" spans="1:13" s="64" customFormat="1" ht="14" thickTop="1" thickBot="1" x14ac:dyDescent="0.2">
      <c r="A71" s="74"/>
      <c r="B71" s="74"/>
      <c r="C71" s="75"/>
      <c r="D71" s="75"/>
      <c r="E71" s="81"/>
      <c r="F71" s="81"/>
      <c r="G71" s="81"/>
      <c r="H71" s="81"/>
      <c r="I71" s="81"/>
      <c r="J71" s="82"/>
      <c r="K71" s="25"/>
    </row>
    <row r="72" spans="1:13" ht="17" thickBot="1" x14ac:dyDescent="0.25">
      <c r="A72" s="26"/>
      <c r="C72" s="25"/>
      <c r="D72" s="88"/>
      <c r="E72" s="69"/>
      <c r="F72" s="21"/>
      <c r="G72" s="21"/>
      <c r="H72" s="21"/>
      <c r="I72" s="21"/>
      <c r="J72" s="21"/>
      <c r="K72" s="25" t="s">
        <v>4</v>
      </c>
      <c r="M72" s="89" t="s">
        <v>3</v>
      </c>
    </row>
    <row r="73" spans="1:13" ht="16" x14ac:dyDescent="0.2">
      <c r="A73" s="35">
        <v>331</v>
      </c>
      <c r="B73" s="15" t="s">
        <v>8</v>
      </c>
      <c r="C73" s="90"/>
      <c r="D73" s="171"/>
      <c r="E73" s="91"/>
      <c r="F73" s="21"/>
      <c r="G73" s="21"/>
      <c r="H73" s="21"/>
      <c r="I73" s="21"/>
      <c r="J73" s="21"/>
      <c r="K73" s="26" t="s">
        <v>4</v>
      </c>
      <c r="M73" s="170">
        <f>M65-D73</f>
        <v>0</v>
      </c>
    </row>
    <row r="74" spans="1:13" ht="16" x14ac:dyDescent="0.2">
      <c r="A74" s="35">
        <v>334</v>
      </c>
      <c r="B74" s="25" t="s">
        <v>52</v>
      </c>
      <c r="C74" s="92"/>
      <c r="D74" s="172"/>
      <c r="E74" s="93"/>
      <c r="F74" s="21"/>
      <c r="G74" s="21"/>
      <c r="H74" s="21"/>
      <c r="I74" s="21"/>
      <c r="J74" s="21"/>
      <c r="K74" s="94" t="s">
        <v>4</v>
      </c>
      <c r="M74" s="170">
        <f t="shared" ref="M74:M91" si="19">M73-D74</f>
        <v>0</v>
      </c>
    </row>
    <row r="75" spans="1:13" x14ac:dyDescent="0.15">
      <c r="A75" s="35">
        <v>342</v>
      </c>
      <c r="B75" s="25" t="s">
        <v>53</v>
      </c>
      <c r="C75" s="92"/>
      <c r="D75" s="171"/>
      <c r="E75" s="91"/>
      <c r="F75" s="95"/>
      <c r="G75" s="25"/>
      <c r="H75" s="25"/>
      <c r="I75" s="25"/>
      <c r="J75" s="25"/>
      <c r="K75" s="26" t="s">
        <v>4</v>
      </c>
      <c r="M75" s="170">
        <f t="shared" si="19"/>
        <v>0</v>
      </c>
    </row>
    <row r="76" spans="1:13" x14ac:dyDescent="0.15">
      <c r="A76" s="73">
        <v>531</v>
      </c>
      <c r="B76" s="25" t="s">
        <v>9</v>
      </c>
      <c r="C76" s="96"/>
      <c r="D76" s="171"/>
      <c r="E76" s="91"/>
      <c r="F76" s="70" t="s">
        <v>4</v>
      </c>
      <c r="G76" s="25" t="s">
        <v>4</v>
      </c>
      <c r="H76" s="23"/>
      <c r="I76" s="97"/>
      <c r="J76" s="97"/>
      <c r="K76" s="26" t="s">
        <v>4</v>
      </c>
      <c r="M76" s="170">
        <f t="shared" si="19"/>
        <v>0</v>
      </c>
    </row>
    <row r="77" spans="1:13" x14ac:dyDescent="0.15">
      <c r="A77" s="73">
        <v>532</v>
      </c>
      <c r="B77" s="25" t="s">
        <v>10</v>
      </c>
      <c r="C77" s="96"/>
      <c r="D77" s="171"/>
      <c r="E77" s="91"/>
      <c r="F77" s="70" t="s">
        <v>4</v>
      </c>
      <c r="G77" s="25" t="s">
        <v>4</v>
      </c>
      <c r="H77" s="23"/>
      <c r="I77" s="97"/>
      <c r="J77" s="97"/>
      <c r="K77" s="26"/>
      <c r="M77" s="170">
        <f t="shared" si="19"/>
        <v>0</v>
      </c>
    </row>
    <row r="78" spans="1:13" x14ac:dyDescent="0.15">
      <c r="A78" s="73">
        <v>551</v>
      </c>
      <c r="B78" s="25" t="s">
        <v>11</v>
      </c>
      <c r="C78" s="96"/>
      <c r="D78" s="171"/>
      <c r="E78" s="91"/>
      <c r="F78" s="70" t="s">
        <v>4</v>
      </c>
      <c r="G78" s="25" t="s">
        <v>4</v>
      </c>
      <c r="H78" s="23"/>
      <c r="I78" s="97"/>
      <c r="J78" s="97"/>
      <c r="K78" s="26" t="s">
        <v>4</v>
      </c>
      <c r="M78" s="170">
        <f t="shared" si="19"/>
        <v>0</v>
      </c>
    </row>
    <row r="79" spans="1:13" x14ac:dyDescent="0.15">
      <c r="A79" s="73">
        <v>581</v>
      </c>
      <c r="B79" s="25" t="s">
        <v>12</v>
      </c>
      <c r="C79" s="96"/>
      <c r="D79" s="171"/>
      <c r="E79" s="91"/>
      <c r="F79" s="70" t="s">
        <v>4</v>
      </c>
      <c r="G79" s="25" t="s">
        <v>4</v>
      </c>
      <c r="H79" s="23"/>
      <c r="I79" s="97"/>
      <c r="J79" s="97"/>
      <c r="K79" s="25" t="s">
        <v>4</v>
      </c>
      <c r="M79" s="170">
        <f t="shared" si="19"/>
        <v>0</v>
      </c>
    </row>
    <row r="80" spans="1:13" x14ac:dyDescent="0.15">
      <c r="A80" s="73">
        <v>583</v>
      </c>
      <c r="B80" s="25" t="s">
        <v>54</v>
      </c>
      <c r="C80" s="96"/>
      <c r="D80" s="171"/>
      <c r="E80" s="91"/>
      <c r="F80" s="70" t="s">
        <v>4</v>
      </c>
      <c r="G80" s="25" t="s">
        <v>4</v>
      </c>
      <c r="H80" s="94"/>
      <c r="I80" s="98"/>
      <c r="J80" s="98"/>
      <c r="M80" s="170">
        <f t="shared" si="19"/>
        <v>0</v>
      </c>
    </row>
    <row r="81" spans="1:13" x14ac:dyDescent="0.15">
      <c r="A81" s="73">
        <v>599</v>
      </c>
      <c r="B81" s="25" t="s">
        <v>14</v>
      </c>
      <c r="C81" s="96"/>
      <c r="D81" s="171"/>
      <c r="E81" s="91"/>
      <c r="F81" s="70" t="s">
        <v>4</v>
      </c>
      <c r="G81" s="25" t="s">
        <v>4</v>
      </c>
      <c r="H81" s="25" t="s">
        <v>4</v>
      </c>
      <c r="I81" s="25" t="s">
        <v>4</v>
      </c>
      <c r="J81" s="25" t="s">
        <v>4</v>
      </c>
      <c r="M81" s="170">
        <f t="shared" si="19"/>
        <v>0</v>
      </c>
    </row>
    <row r="82" spans="1:13" x14ac:dyDescent="0.15">
      <c r="A82" s="73">
        <v>610</v>
      </c>
      <c r="B82" s="25" t="s">
        <v>15</v>
      </c>
      <c r="C82" s="96"/>
      <c r="D82" s="171"/>
      <c r="E82" s="91"/>
      <c r="F82" s="70" t="s">
        <v>4</v>
      </c>
      <c r="G82" s="25" t="s">
        <v>4</v>
      </c>
      <c r="H82" s="25" t="s">
        <v>4</v>
      </c>
      <c r="I82" s="25" t="s">
        <v>4</v>
      </c>
      <c r="J82" s="25" t="s">
        <v>4</v>
      </c>
      <c r="M82" s="170">
        <f t="shared" si="19"/>
        <v>0</v>
      </c>
    </row>
    <row r="83" spans="1:13" x14ac:dyDescent="0.15">
      <c r="A83" s="73">
        <v>630</v>
      </c>
      <c r="B83" s="25" t="s">
        <v>16</v>
      </c>
      <c r="C83" s="96"/>
      <c r="D83" s="171"/>
      <c r="E83" s="91"/>
      <c r="F83" s="70"/>
      <c r="G83" s="25"/>
      <c r="H83" s="25"/>
      <c r="I83" s="25"/>
      <c r="J83" s="25"/>
      <c r="M83" s="170">
        <f t="shared" si="19"/>
        <v>0</v>
      </c>
    </row>
    <row r="84" spans="1:13" x14ac:dyDescent="0.15">
      <c r="A84" s="73">
        <v>639</v>
      </c>
      <c r="B84" s="25" t="s">
        <v>17</v>
      </c>
      <c r="C84" s="99"/>
      <c r="D84" s="171"/>
      <c r="E84" s="91"/>
      <c r="F84" s="70"/>
      <c r="G84" s="25"/>
      <c r="H84" s="25"/>
      <c r="I84" s="25"/>
      <c r="J84" s="25"/>
      <c r="M84" s="170">
        <f t="shared" si="19"/>
        <v>0</v>
      </c>
    </row>
    <row r="85" spans="1:13" x14ac:dyDescent="0.15">
      <c r="A85" s="73">
        <v>641</v>
      </c>
      <c r="B85" s="25" t="s">
        <v>18</v>
      </c>
      <c r="C85" s="96"/>
      <c r="D85" s="171"/>
      <c r="E85" s="91"/>
      <c r="F85" s="70" t="s">
        <v>4</v>
      </c>
      <c r="G85" s="25" t="s">
        <v>4</v>
      </c>
      <c r="H85" s="25" t="s">
        <v>4</v>
      </c>
      <c r="I85" s="25" t="s">
        <v>4</v>
      </c>
      <c r="J85" s="25" t="s">
        <v>4</v>
      </c>
      <c r="M85" s="170">
        <f t="shared" si="19"/>
        <v>0</v>
      </c>
    </row>
    <row r="86" spans="1:13" x14ac:dyDescent="0.15">
      <c r="A86" s="73">
        <v>646</v>
      </c>
      <c r="B86" s="25" t="s">
        <v>19</v>
      </c>
      <c r="C86" s="96"/>
      <c r="D86" s="171"/>
      <c r="E86" s="91"/>
      <c r="F86" s="70" t="s">
        <v>4</v>
      </c>
      <c r="G86" s="25" t="s">
        <v>4</v>
      </c>
      <c r="H86" s="25" t="s">
        <v>4</v>
      </c>
      <c r="I86" s="25" t="s">
        <v>4</v>
      </c>
      <c r="J86" s="25" t="s">
        <v>4</v>
      </c>
      <c r="M86" s="170">
        <f t="shared" si="19"/>
        <v>0</v>
      </c>
    </row>
    <row r="87" spans="1:13" x14ac:dyDescent="0.15">
      <c r="A87" s="73">
        <v>650</v>
      </c>
      <c r="B87" s="25" t="s">
        <v>90</v>
      </c>
      <c r="C87" s="96"/>
      <c r="D87" s="171"/>
      <c r="E87" s="91"/>
      <c r="F87" s="70"/>
      <c r="G87" s="25"/>
      <c r="H87" s="25"/>
      <c r="I87" s="25"/>
      <c r="J87" s="25"/>
      <c r="M87" s="170">
        <f t="shared" si="19"/>
        <v>0</v>
      </c>
    </row>
    <row r="88" spans="1:13" x14ac:dyDescent="0.15">
      <c r="A88" s="73">
        <v>670</v>
      </c>
      <c r="B88" s="25" t="s">
        <v>20</v>
      </c>
      <c r="C88" s="96"/>
      <c r="D88" s="171"/>
      <c r="E88" s="91"/>
      <c r="F88" s="70" t="s">
        <v>4</v>
      </c>
      <c r="G88" s="25" t="s">
        <v>4</v>
      </c>
      <c r="H88" s="25" t="s">
        <v>4</v>
      </c>
      <c r="I88" s="25" t="s">
        <v>4</v>
      </c>
      <c r="J88" s="25" t="s">
        <v>4</v>
      </c>
      <c r="M88" s="170">
        <f t="shared" si="19"/>
        <v>0</v>
      </c>
    </row>
    <row r="89" spans="1:13" x14ac:dyDescent="0.15">
      <c r="A89" s="329">
        <v>730</v>
      </c>
      <c r="B89" s="25" t="s">
        <v>24</v>
      </c>
      <c r="C89" s="96"/>
      <c r="D89" s="171"/>
      <c r="E89" s="91"/>
      <c r="F89" s="70" t="s">
        <v>4</v>
      </c>
      <c r="G89" s="25" t="s">
        <v>4</v>
      </c>
      <c r="H89" s="25" t="s">
        <v>4</v>
      </c>
      <c r="I89" s="25" t="s">
        <v>4</v>
      </c>
      <c r="J89" s="25" t="s">
        <v>4</v>
      </c>
      <c r="M89" s="170">
        <f t="shared" si="19"/>
        <v>0</v>
      </c>
    </row>
    <row r="90" spans="1:13" x14ac:dyDescent="0.15">
      <c r="A90" s="329">
        <v>731</v>
      </c>
      <c r="B90" s="25" t="s">
        <v>25</v>
      </c>
      <c r="C90" s="96"/>
      <c r="D90" s="171"/>
      <c r="E90" s="91"/>
      <c r="F90" s="70" t="s">
        <v>4</v>
      </c>
      <c r="G90" s="25" t="s">
        <v>4</v>
      </c>
      <c r="H90" s="25" t="s">
        <v>4</v>
      </c>
      <c r="I90" s="25" t="s">
        <v>4</v>
      </c>
      <c r="J90" s="25" t="s">
        <v>4</v>
      </c>
      <c r="M90" s="170">
        <f t="shared" si="19"/>
        <v>0</v>
      </c>
    </row>
    <row r="91" spans="1:13" x14ac:dyDescent="0.15">
      <c r="A91" s="329">
        <v>810</v>
      </c>
      <c r="B91" s="25" t="s">
        <v>21</v>
      </c>
      <c r="C91" s="96"/>
      <c r="D91" s="171"/>
      <c r="E91" s="91"/>
      <c r="F91" s="101"/>
      <c r="G91" s="26"/>
      <c r="H91" s="26" t="s">
        <v>4</v>
      </c>
      <c r="I91" s="26" t="s">
        <v>4</v>
      </c>
      <c r="J91" s="26" t="s">
        <v>4</v>
      </c>
      <c r="M91" s="170">
        <f t="shared" si="19"/>
        <v>0</v>
      </c>
    </row>
    <row r="92" spans="1:13" ht="11" customHeight="1" x14ac:dyDescent="0.15">
      <c r="A92" s="65" t="s">
        <v>4</v>
      </c>
      <c r="B92" s="65" t="s">
        <v>4</v>
      </c>
      <c r="C92" s="65" t="s">
        <v>4</v>
      </c>
      <c r="D92" s="102"/>
      <c r="E92" s="103"/>
      <c r="F92" s="104" t="s">
        <v>4</v>
      </c>
      <c r="G92" s="65" t="s">
        <v>4</v>
      </c>
      <c r="H92" s="65" t="s">
        <v>4</v>
      </c>
      <c r="I92" s="65" t="s">
        <v>4</v>
      </c>
      <c r="J92" s="65" t="s">
        <v>4</v>
      </c>
      <c r="K92" s="66"/>
      <c r="L92" s="66"/>
      <c r="M92" s="169"/>
    </row>
    <row r="93" spans="1:13" x14ac:dyDescent="0.15">
      <c r="A93" s="26" t="s">
        <v>4</v>
      </c>
      <c r="B93" s="26" t="s">
        <v>4</v>
      </c>
      <c r="C93" s="26" t="s">
        <v>4</v>
      </c>
      <c r="D93" s="105"/>
      <c r="E93" s="106"/>
      <c r="F93" s="101" t="s">
        <v>4</v>
      </c>
      <c r="G93" s="26" t="s">
        <v>4</v>
      </c>
      <c r="H93" s="26" t="s">
        <v>4</v>
      </c>
      <c r="I93" s="26" t="s">
        <v>4</v>
      </c>
      <c r="J93" s="26" t="s">
        <v>4</v>
      </c>
    </row>
    <row r="94" spans="1:13" x14ac:dyDescent="0.15">
      <c r="A94" s="376" t="s">
        <v>63</v>
      </c>
      <c r="B94" s="376"/>
      <c r="C94" s="107"/>
      <c r="D94" s="168">
        <f>SUM(D73:D91)</f>
        <v>0</v>
      </c>
      <c r="E94" s="108"/>
      <c r="F94" s="101" t="s">
        <v>4</v>
      </c>
      <c r="G94" s="26" t="s">
        <v>4</v>
      </c>
      <c r="H94" s="26" t="s">
        <v>4</v>
      </c>
      <c r="I94" s="26" t="s">
        <v>4</v>
      </c>
      <c r="J94" s="26" t="s">
        <v>4</v>
      </c>
    </row>
    <row r="95" spans="1:13" x14ac:dyDescent="0.15">
      <c r="A95" s="26"/>
      <c r="B95" s="26"/>
      <c r="C95" s="26"/>
      <c r="D95" s="26"/>
      <c r="E95" s="94"/>
      <c r="F95" s="101"/>
      <c r="G95" s="26"/>
      <c r="H95" s="26"/>
      <c r="I95" s="26"/>
      <c r="J95" s="26"/>
    </row>
    <row r="96" spans="1:13" x14ac:dyDescent="0.15">
      <c r="A96" s="378" t="s">
        <v>86</v>
      </c>
      <c r="B96" s="378"/>
      <c r="C96" s="26" t="s">
        <v>4</v>
      </c>
      <c r="D96" s="168">
        <f>D70</f>
        <v>0</v>
      </c>
      <c r="E96" s="108"/>
      <c r="F96" s="101" t="s">
        <v>4</v>
      </c>
      <c r="G96" s="26" t="s">
        <v>4</v>
      </c>
      <c r="H96" s="26" t="s">
        <v>4</v>
      </c>
      <c r="I96" s="26" t="s">
        <v>4</v>
      </c>
      <c r="J96" s="26" t="s">
        <v>4</v>
      </c>
      <c r="M96" s="22">
        <f>M91</f>
        <v>0</v>
      </c>
    </row>
    <row r="97" spans="1:13" x14ac:dyDescent="0.15">
      <c r="B97" s="25"/>
      <c r="C97" s="23"/>
      <c r="D97" s="106"/>
      <c r="E97" s="106"/>
      <c r="F97" s="70" t="s">
        <v>4</v>
      </c>
      <c r="G97" s="25" t="s">
        <v>4</v>
      </c>
      <c r="H97" s="25" t="s">
        <v>4</v>
      </c>
      <c r="I97" s="25" t="s">
        <v>4</v>
      </c>
      <c r="J97" s="25" t="s">
        <v>4</v>
      </c>
    </row>
    <row r="98" spans="1:13" x14ac:dyDescent="0.15">
      <c r="A98" s="326" t="s">
        <v>129</v>
      </c>
      <c r="B98" s="327">
        <v>1.54</v>
      </c>
      <c r="D98" s="328">
        <f>B98*(D94+D96)-(D89+D90+D91)</f>
        <v>0</v>
      </c>
    </row>
    <row r="99" spans="1:13" x14ac:dyDescent="0.15">
      <c r="A99" s="15" t="s">
        <v>130</v>
      </c>
      <c r="B99" s="25"/>
      <c r="C99" s="23"/>
      <c r="D99" s="106"/>
      <c r="E99" s="106"/>
      <c r="F99" s="70"/>
      <c r="G99" s="25"/>
      <c r="H99" s="25"/>
      <c r="I99" s="25"/>
      <c r="J99" s="25"/>
    </row>
    <row r="100" spans="1:13" ht="13" thickBot="1" x14ac:dyDescent="0.2">
      <c r="A100" s="330" t="s">
        <v>131</v>
      </c>
      <c r="B100" s="331"/>
      <c r="C100" s="23"/>
      <c r="D100" s="106"/>
      <c r="E100" s="106"/>
      <c r="F100" s="70"/>
      <c r="G100" s="25"/>
      <c r="H100" s="25"/>
      <c r="I100" s="25"/>
      <c r="J100" s="25"/>
    </row>
    <row r="101" spans="1:13" ht="16" customHeight="1" thickTop="1" thickBot="1" x14ac:dyDescent="0.2">
      <c r="A101" s="376" t="s">
        <v>22</v>
      </c>
      <c r="B101" s="376"/>
      <c r="D101" s="109">
        <f>D94+D96+D98</f>
        <v>0</v>
      </c>
      <c r="E101" s="108"/>
      <c r="L101" s="167" t="s">
        <v>3</v>
      </c>
      <c r="M101" s="166">
        <f>M96</f>
        <v>0</v>
      </c>
    </row>
    <row r="102" spans="1:13" ht="14" thickTop="1" thickBot="1" x14ac:dyDescent="0.2"/>
    <row r="103" spans="1:13" ht="28" thickBot="1" x14ac:dyDescent="0.25">
      <c r="C103" s="13" t="s">
        <v>23</v>
      </c>
      <c r="D103" s="110">
        <f>B7-D101</f>
        <v>0</v>
      </c>
      <c r="J103"/>
      <c r="K103"/>
      <c r="L103"/>
      <c r="M103"/>
    </row>
    <row r="106" spans="1:13" ht="13" thickBot="1" x14ac:dyDescent="0.2"/>
    <row r="107" spans="1:13" ht="26" customHeight="1" x14ac:dyDescent="0.15">
      <c r="B107" s="355" t="s">
        <v>142</v>
      </c>
      <c r="C107" s="344"/>
      <c r="D107" s="344"/>
      <c r="E107" s="345"/>
    </row>
    <row r="108" spans="1:13" ht="59" customHeight="1" x14ac:dyDescent="0.15">
      <c r="B108" s="379" t="s">
        <v>135</v>
      </c>
      <c r="C108" s="380"/>
      <c r="D108" s="339" t="s">
        <v>136</v>
      </c>
      <c r="E108" s="356" t="s">
        <v>137</v>
      </c>
    </row>
    <row r="109" spans="1:13" x14ac:dyDescent="0.15">
      <c r="B109" s="347"/>
      <c r="C109" s="340"/>
      <c r="D109" s="341">
        <f>L21/12+L40/9</f>
        <v>0</v>
      </c>
      <c r="E109" s="348">
        <f>L21/12+L40/11.5</f>
        <v>0</v>
      </c>
    </row>
    <row r="110" spans="1:13" ht="12" customHeight="1" x14ac:dyDescent="0.15">
      <c r="B110" s="347"/>
      <c r="C110" s="340"/>
      <c r="D110" s="340"/>
      <c r="E110" s="349"/>
    </row>
    <row r="111" spans="1:13" ht="12" customHeight="1" x14ac:dyDescent="0.15">
      <c r="B111" s="347" t="s">
        <v>138</v>
      </c>
      <c r="C111" s="340"/>
      <c r="D111" s="340"/>
      <c r="E111" s="349"/>
    </row>
    <row r="112" spans="1:13" ht="18" customHeight="1" x14ac:dyDescent="0.15">
      <c r="B112" s="367" t="s">
        <v>139</v>
      </c>
      <c r="C112" s="368"/>
      <c r="D112" s="368"/>
      <c r="E112" s="369"/>
    </row>
    <row r="113" spans="2:5" ht="64" customHeight="1" x14ac:dyDescent="0.15">
      <c r="B113" s="370" t="s">
        <v>140</v>
      </c>
      <c r="C113" s="371"/>
      <c r="D113" s="371"/>
      <c r="E113" s="372"/>
    </row>
    <row r="114" spans="2:5" ht="33" customHeight="1" thickBot="1" x14ac:dyDescent="0.2">
      <c r="B114" s="373" t="s">
        <v>141</v>
      </c>
      <c r="C114" s="374"/>
      <c r="D114" s="374"/>
      <c r="E114" s="375"/>
    </row>
  </sheetData>
  <mergeCells count="12">
    <mergeCell ref="B114:E114"/>
    <mergeCell ref="A101:B101"/>
    <mergeCell ref="A94:B94"/>
    <mergeCell ref="A96:B96"/>
    <mergeCell ref="B108:C108"/>
    <mergeCell ref="B112:E112"/>
    <mergeCell ref="B113:E113"/>
    <mergeCell ref="F1:M2"/>
    <mergeCell ref="F4:M5"/>
    <mergeCell ref="A43:J43"/>
    <mergeCell ref="E62:M62"/>
    <mergeCell ref="E63:M63"/>
  </mergeCells>
  <printOptions headings="1" gridLines="1"/>
  <pageMargins left="1" right="1" top="0.75" bottom="0.5" header="0.5" footer="0.5"/>
  <pageSetup scale="62" fitToHeight="4" orientation="landscape" horizontalDpi="4294967292" verticalDpi="4294967292"/>
  <headerFooter>
    <oddHeader xml:space="preserve">&amp;L&amp;K000000&amp;D&amp;C&amp;K000000
</oddHeader>
    <oddFooter>&amp;L&amp;C&amp;R&amp;D</oddFooter>
  </headerFooter>
  <colBreaks count="1" manualBreakCount="1">
    <brk id="12"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3"/>
  <sheetViews>
    <sheetView topLeftCell="A41" zoomScale="160" zoomScaleNormal="160" zoomScalePageLayoutView="160" workbookViewId="0">
      <selection activeCell="C50" sqref="C50"/>
    </sheetView>
  </sheetViews>
  <sheetFormatPr baseColWidth="10" defaultColWidth="16.6640625" defaultRowHeight="14" x14ac:dyDescent="0.2"/>
  <cols>
    <col min="1" max="1" width="14" style="181" customWidth="1"/>
    <col min="2" max="2" width="18.83203125" style="181" bestFit="1" customWidth="1"/>
    <col min="3" max="3" width="16.6640625" style="190"/>
    <col min="4" max="16384" width="16.6640625" style="181"/>
  </cols>
  <sheetData>
    <row r="1" spans="1:4" x14ac:dyDescent="0.2">
      <c r="A1" s="179" t="s">
        <v>68</v>
      </c>
      <c r="B1" s="180">
        <f>'Indirect Costs Budget'!B1</f>
        <v>0</v>
      </c>
      <c r="C1" s="181"/>
    </row>
    <row r="2" spans="1:4" x14ac:dyDescent="0.2">
      <c r="A2" s="182" t="s">
        <v>61</v>
      </c>
      <c r="B2" s="183">
        <f>'Indirect Costs Budget'!B2</f>
        <v>0</v>
      </c>
      <c r="C2" s="181"/>
    </row>
    <row r="3" spans="1:4" x14ac:dyDescent="0.2">
      <c r="A3" s="182" t="s">
        <v>62</v>
      </c>
      <c r="B3" s="145">
        <f>'Indirect Costs Budget'!B3</f>
        <v>0</v>
      </c>
      <c r="C3" s="181"/>
    </row>
    <row r="4" spans="1:4" ht="16" customHeight="1" x14ac:dyDescent="0.2">
      <c r="A4" s="184" t="s">
        <v>96</v>
      </c>
      <c r="B4" s="184"/>
      <c r="C4" s="332">
        <f>'Indirect Costs Budget'!B4</f>
        <v>0</v>
      </c>
    </row>
    <row r="5" spans="1:4" x14ac:dyDescent="0.2">
      <c r="A5" s="184" t="s">
        <v>97</v>
      </c>
      <c r="B5" s="184"/>
      <c r="C5" s="186">
        <f>'Indirect Costs Budget'!B6</f>
        <v>0</v>
      </c>
    </row>
    <row r="6" spans="1:4" ht="15" thickBot="1" x14ac:dyDescent="0.25">
      <c r="A6" s="182" t="s">
        <v>0</v>
      </c>
      <c r="B6" s="182"/>
      <c r="C6" s="187">
        <f>'Indirect Costs Budget'!B7</f>
        <v>0</v>
      </c>
    </row>
    <row r="7" spans="1:4" x14ac:dyDescent="0.2">
      <c r="A7" s="188"/>
      <c r="B7" s="188"/>
      <c r="C7" s="189"/>
    </row>
    <row r="8" spans="1:4" x14ac:dyDescent="0.2">
      <c r="A8" s="182" t="s">
        <v>70</v>
      </c>
      <c r="B8" s="184"/>
    </row>
    <row r="9" spans="1:4" x14ac:dyDescent="0.2">
      <c r="A9" s="191" t="s">
        <v>71</v>
      </c>
      <c r="B9" s="184" t="s">
        <v>72</v>
      </c>
      <c r="C9" s="190">
        <f>'Indirect Costs Budget'!E21</f>
        <v>0</v>
      </c>
      <c r="D9" s="207"/>
    </row>
    <row r="10" spans="1:4" x14ac:dyDescent="0.2">
      <c r="A10" s="191" t="s">
        <v>89</v>
      </c>
      <c r="B10" s="181" t="s">
        <v>73</v>
      </c>
      <c r="C10" s="190">
        <f>'Indirect Costs Budget'!E61</f>
        <v>0</v>
      </c>
    </row>
    <row r="11" spans="1:4" ht="15" thickBot="1" x14ac:dyDescent="0.25">
      <c r="A11" s="191" t="s">
        <v>64</v>
      </c>
      <c r="B11" s="181" t="s">
        <v>74</v>
      </c>
      <c r="C11" s="190">
        <f>'Indirect Costs Budget'!F40</f>
        <v>0</v>
      </c>
    </row>
    <row r="12" spans="1:4" ht="15" thickBot="1" x14ac:dyDescent="0.25">
      <c r="A12" s="191" t="s">
        <v>75</v>
      </c>
      <c r="C12" s="192">
        <f>'Indirect Costs Budget'!D68</f>
        <v>0</v>
      </c>
      <c r="D12" s="193"/>
    </row>
    <row r="14" spans="1:4" x14ac:dyDescent="0.2">
      <c r="A14" s="181" t="s">
        <v>76</v>
      </c>
    </row>
    <row r="15" spans="1:4" x14ac:dyDescent="0.2">
      <c r="A15" s="181">
        <v>210</v>
      </c>
      <c r="B15" s="181" t="s">
        <v>77</v>
      </c>
      <c r="C15" s="190">
        <f>'Indirect Costs Budget'!F65</f>
        <v>0</v>
      </c>
    </row>
    <row r="16" spans="1:4" x14ac:dyDescent="0.2">
      <c r="A16" s="181">
        <v>220</v>
      </c>
      <c r="B16" s="181" t="s">
        <v>78</v>
      </c>
      <c r="C16" s="190">
        <f>'Indirect Costs Budget'!G65</f>
        <v>0</v>
      </c>
    </row>
    <row r="17" spans="1:3" x14ac:dyDescent="0.2">
      <c r="A17" s="181">
        <v>221</v>
      </c>
      <c r="B17" s="181" t="s">
        <v>79</v>
      </c>
      <c r="C17" s="190">
        <f>'Indirect Costs Budget'!H65</f>
        <v>0</v>
      </c>
    </row>
    <row r="18" spans="1:3" x14ac:dyDescent="0.2">
      <c r="A18" s="181">
        <v>241</v>
      </c>
      <c r="B18" s="181" t="s">
        <v>80</v>
      </c>
      <c r="C18" s="190">
        <f>'Indirect Costs Budget'!I65</f>
        <v>0</v>
      </c>
    </row>
    <row r="19" spans="1:3" x14ac:dyDescent="0.2">
      <c r="A19" s="181">
        <v>251</v>
      </c>
      <c r="B19" s="181" t="s">
        <v>81</v>
      </c>
      <c r="C19" s="190">
        <f>'Indirect Costs Budget'!J65</f>
        <v>0</v>
      </c>
    </row>
    <row r="20" spans="1:3" ht="15" thickBot="1" x14ac:dyDescent="0.25">
      <c r="A20" s="181">
        <v>270</v>
      </c>
      <c r="B20" s="181" t="s">
        <v>82</v>
      </c>
      <c r="C20" s="190">
        <f>'Indirect Costs Budget'!K65</f>
        <v>0</v>
      </c>
    </row>
    <row r="21" spans="1:3" ht="15" thickBot="1" x14ac:dyDescent="0.25">
      <c r="A21" s="194" t="s">
        <v>75</v>
      </c>
      <c r="C21" s="192">
        <f>'Indirect Costs Budget'!D69</f>
        <v>0</v>
      </c>
    </row>
    <row r="22" spans="1:3" ht="15" thickBot="1" x14ac:dyDescent="0.25">
      <c r="A22" s="194"/>
      <c r="C22" s="333"/>
    </row>
    <row r="23" spans="1:3" ht="15" thickBot="1" x14ac:dyDescent="0.25">
      <c r="A23" s="194"/>
      <c r="B23" s="181" t="s">
        <v>132</v>
      </c>
      <c r="C23" s="334">
        <f>C12+C21</f>
        <v>0</v>
      </c>
    </row>
    <row r="25" spans="1:3" x14ac:dyDescent="0.2">
      <c r="A25" s="181" t="s">
        <v>88</v>
      </c>
    </row>
    <row r="26" spans="1:3" x14ac:dyDescent="0.2">
      <c r="A26" s="201">
        <v>331</v>
      </c>
      <c r="B26" s="202" t="s">
        <v>8</v>
      </c>
      <c r="C26" s="195">
        <f>'Indirect Costs Budget'!D73</f>
        <v>0</v>
      </c>
    </row>
    <row r="27" spans="1:3" x14ac:dyDescent="0.2">
      <c r="A27" s="201">
        <v>334</v>
      </c>
      <c r="B27" s="203" t="s">
        <v>101</v>
      </c>
      <c r="C27" s="195">
        <f>'Indirect Costs Budget'!D74</f>
        <v>0</v>
      </c>
    </row>
    <row r="28" spans="1:3" x14ac:dyDescent="0.2">
      <c r="A28" s="201">
        <v>342</v>
      </c>
      <c r="B28" s="203" t="s">
        <v>53</v>
      </c>
      <c r="C28" s="195">
        <f>'Indirect Costs Budget'!D75</f>
        <v>0</v>
      </c>
    </row>
    <row r="29" spans="1:3" x14ac:dyDescent="0.2">
      <c r="A29" s="191">
        <v>531</v>
      </c>
      <c r="B29" s="203" t="s">
        <v>9</v>
      </c>
      <c r="C29" s="195">
        <f>'Indirect Costs Budget'!D76</f>
        <v>0</v>
      </c>
    </row>
    <row r="30" spans="1:3" x14ac:dyDescent="0.2">
      <c r="A30" s="191">
        <v>532</v>
      </c>
      <c r="B30" s="203" t="s">
        <v>10</v>
      </c>
      <c r="C30" s="195">
        <f>'Indirect Costs Budget'!D77</f>
        <v>0</v>
      </c>
    </row>
    <row r="31" spans="1:3" x14ac:dyDescent="0.2">
      <c r="A31" s="191">
        <v>551</v>
      </c>
      <c r="B31" s="203" t="s">
        <v>11</v>
      </c>
      <c r="C31" s="195">
        <f>'Indirect Costs Budget'!D78</f>
        <v>0</v>
      </c>
    </row>
    <row r="32" spans="1:3" x14ac:dyDescent="0.2">
      <c r="A32" s="191">
        <v>581</v>
      </c>
      <c r="B32" s="203" t="s">
        <v>12</v>
      </c>
      <c r="C32" s="195">
        <f>'Indirect Costs Budget'!D79</f>
        <v>0</v>
      </c>
    </row>
    <row r="33" spans="1:3" x14ac:dyDescent="0.2">
      <c r="A33" s="191">
        <v>583</v>
      </c>
      <c r="B33" s="203" t="s">
        <v>54</v>
      </c>
      <c r="C33" s="195">
        <f>'Indirect Costs Budget'!D80</f>
        <v>0</v>
      </c>
    </row>
    <row r="34" spans="1:3" x14ac:dyDescent="0.2">
      <c r="A34" s="191">
        <v>599</v>
      </c>
      <c r="B34" s="203" t="s">
        <v>14</v>
      </c>
      <c r="C34" s="195">
        <f>'Indirect Costs Budget'!D81</f>
        <v>0</v>
      </c>
    </row>
    <row r="35" spans="1:3" x14ac:dyDescent="0.2">
      <c r="A35" s="191">
        <v>610</v>
      </c>
      <c r="B35" s="203" t="s">
        <v>15</v>
      </c>
      <c r="C35" s="195">
        <f>'Indirect Costs Budget'!D82</f>
        <v>0</v>
      </c>
    </row>
    <row r="36" spans="1:3" x14ac:dyDescent="0.2">
      <c r="A36" s="191">
        <v>630</v>
      </c>
      <c r="B36" s="203" t="s">
        <v>16</v>
      </c>
      <c r="C36" s="195">
        <f>'Indirect Costs Budget'!D83</f>
        <v>0</v>
      </c>
    </row>
    <row r="37" spans="1:3" x14ac:dyDescent="0.2">
      <c r="A37" s="191">
        <v>641</v>
      </c>
      <c r="B37" s="203" t="s">
        <v>18</v>
      </c>
      <c r="C37" s="195">
        <f>'Indirect Costs Budget'!D85</f>
        <v>0</v>
      </c>
    </row>
    <row r="38" spans="1:3" x14ac:dyDescent="0.2">
      <c r="A38" s="191">
        <v>646</v>
      </c>
      <c r="B38" s="203" t="s">
        <v>19</v>
      </c>
      <c r="C38" s="195">
        <f>'Indirect Costs Budget'!D86</f>
        <v>0</v>
      </c>
    </row>
    <row r="39" spans="1:3" x14ac:dyDescent="0.2">
      <c r="A39" s="191">
        <v>650</v>
      </c>
      <c r="B39" s="203" t="s">
        <v>90</v>
      </c>
      <c r="C39" s="195">
        <f>'Indirect Costs Budget'!D87</f>
        <v>0</v>
      </c>
    </row>
    <row r="40" spans="1:3" x14ac:dyDescent="0.2">
      <c r="A40" s="191">
        <v>670</v>
      </c>
      <c r="B40" s="203" t="s">
        <v>20</v>
      </c>
      <c r="C40" s="195">
        <f>'Indirect Costs Budget'!D88</f>
        <v>0</v>
      </c>
    </row>
    <row r="41" spans="1:3" x14ac:dyDescent="0.2">
      <c r="A41" s="204">
        <v>730</v>
      </c>
      <c r="B41" s="203" t="s">
        <v>24</v>
      </c>
      <c r="C41" s="195">
        <f>'Indirect Costs Budget'!D89</f>
        <v>0</v>
      </c>
    </row>
    <row r="42" spans="1:3" x14ac:dyDescent="0.2">
      <c r="A42" s="204">
        <v>731</v>
      </c>
      <c r="B42" s="203" t="s">
        <v>25</v>
      </c>
      <c r="C42" s="195">
        <f>'Indirect Costs Budget'!D90</f>
        <v>0</v>
      </c>
    </row>
    <row r="43" spans="1:3" ht="15" thickBot="1" x14ac:dyDescent="0.25">
      <c r="A43" s="201">
        <v>810</v>
      </c>
      <c r="B43" s="203" t="s">
        <v>21</v>
      </c>
      <c r="C43" s="195">
        <f>'Indirect Costs Budget'!D91</f>
        <v>0</v>
      </c>
    </row>
    <row r="44" spans="1:3" ht="15" thickBot="1" x14ac:dyDescent="0.25">
      <c r="A44" s="194" t="s">
        <v>133</v>
      </c>
      <c r="C44" s="335">
        <f>'Indirect Costs Budget'!D94</f>
        <v>0</v>
      </c>
    </row>
    <row r="45" spans="1:3" ht="15" thickBot="1" x14ac:dyDescent="0.25"/>
    <row r="46" spans="1:3" ht="15" thickBot="1" x14ac:dyDescent="0.25">
      <c r="B46" s="194" t="s">
        <v>134</v>
      </c>
      <c r="C46" s="336">
        <f>'Indirect Costs Budget'!D98</f>
        <v>0</v>
      </c>
    </row>
    <row r="47" spans="1:3" ht="15" thickBot="1" x14ac:dyDescent="0.25"/>
    <row r="48" spans="1:3" ht="16" thickBot="1" x14ac:dyDescent="0.25">
      <c r="B48" s="197" t="s">
        <v>83</v>
      </c>
      <c r="C48" s="198">
        <f>'Indirect Costs Budget'!D101</f>
        <v>0</v>
      </c>
    </row>
    <row r="50" spans="2:3" x14ac:dyDescent="0.2">
      <c r="B50" s="199" t="s">
        <v>84</v>
      </c>
      <c r="C50" s="200">
        <f>C6-C48</f>
        <v>0</v>
      </c>
    </row>
    <row r="52" spans="2:3" ht="30" x14ac:dyDescent="0.2">
      <c r="B52" s="337" t="s">
        <v>85</v>
      </c>
      <c r="C52" s="338">
        <f>'Indirect Costs Budget'!O21</f>
        <v>0</v>
      </c>
    </row>
    <row r="53" spans="2:3" ht="59" customHeight="1" x14ac:dyDescent="0.2">
      <c r="B53" s="381" t="s">
        <v>144</v>
      </c>
      <c r="C53" s="381"/>
    </row>
  </sheetData>
  <mergeCells count="1">
    <mergeCell ref="B53:C53"/>
  </mergeCells>
  <conditionalFormatting sqref="C50">
    <cfRule type="cellIs" dxfId="0" priority="1" operator="lessThan">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 defaultRowHeight="16" x14ac:dyDescent="0.2"/>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
  <sheetViews>
    <sheetView zoomScale="167" zoomScaleNormal="160" zoomScalePageLayoutView="160" workbookViewId="0">
      <selection activeCell="C39" sqref="C39"/>
    </sheetView>
  </sheetViews>
  <sheetFormatPr baseColWidth="10" defaultColWidth="16.6640625" defaultRowHeight="14" x14ac:dyDescent="0.2"/>
  <cols>
    <col min="1" max="1" width="15.33203125" style="181" customWidth="1"/>
    <col min="2" max="2" width="22.5" style="181" customWidth="1"/>
    <col min="3" max="3" width="16.6640625" style="190"/>
    <col min="4" max="16384" width="16.6640625" style="181"/>
  </cols>
  <sheetData>
    <row r="1" spans="1:4" x14ac:dyDescent="0.2">
      <c r="A1" s="179" t="s">
        <v>68</v>
      </c>
      <c r="B1" s="180">
        <f>Trustlands!B1</f>
        <v>0</v>
      </c>
      <c r="C1" s="181"/>
    </row>
    <row r="2" spans="1:4" x14ac:dyDescent="0.2">
      <c r="A2" s="182" t="s">
        <v>61</v>
      </c>
      <c r="B2" s="183">
        <f>Trustlands!B2</f>
        <v>0</v>
      </c>
      <c r="C2" s="181"/>
    </row>
    <row r="3" spans="1:4" x14ac:dyDescent="0.2">
      <c r="A3" s="182" t="s">
        <v>62</v>
      </c>
      <c r="B3" s="145" t="str">
        <f>Trustlands!B3</f>
        <v>4XXX</v>
      </c>
      <c r="C3" s="181"/>
    </row>
    <row r="4" spans="1:4" ht="16" customHeight="1" x14ac:dyDescent="0.2">
      <c r="A4" s="184" t="s">
        <v>96</v>
      </c>
      <c r="B4" s="184"/>
      <c r="C4" s="185">
        <f>Trustlands!B4</f>
        <v>0</v>
      </c>
    </row>
    <row r="5" spans="1:4" x14ac:dyDescent="0.2">
      <c r="A5" s="184" t="s">
        <v>97</v>
      </c>
      <c r="B5" s="184"/>
      <c r="C5" s="186">
        <f>Trustlands!B6</f>
        <v>0</v>
      </c>
    </row>
    <row r="6" spans="1:4" ht="15" thickBot="1" x14ac:dyDescent="0.25">
      <c r="A6" s="182" t="s">
        <v>0</v>
      </c>
      <c r="B6" s="182"/>
      <c r="C6" s="187">
        <f>Trustlands!B7</f>
        <v>0</v>
      </c>
    </row>
    <row r="7" spans="1:4" x14ac:dyDescent="0.2">
      <c r="A7" s="188"/>
      <c r="B7" s="188"/>
      <c r="C7" s="189"/>
    </row>
    <row r="8" spans="1:4" x14ac:dyDescent="0.2">
      <c r="A8" s="182" t="s">
        <v>70</v>
      </c>
      <c r="B8" s="184"/>
    </row>
    <row r="9" spans="1:4" x14ac:dyDescent="0.2">
      <c r="A9" s="191" t="s">
        <v>71</v>
      </c>
      <c r="B9" s="184" t="s">
        <v>72</v>
      </c>
      <c r="C9" s="190">
        <f>Trustlands!E21</f>
        <v>0</v>
      </c>
    </row>
    <row r="10" spans="1:4" x14ac:dyDescent="0.2">
      <c r="A10" s="191" t="s">
        <v>107</v>
      </c>
      <c r="B10" s="181" t="s">
        <v>106</v>
      </c>
      <c r="C10" s="190">
        <f>Trustlands!E53</f>
        <v>0</v>
      </c>
    </row>
    <row r="11" spans="1:4" x14ac:dyDescent="0.2">
      <c r="A11" s="191" t="s">
        <v>108</v>
      </c>
      <c r="B11" s="181" t="s">
        <v>109</v>
      </c>
      <c r="C11" s="190">
        <f>Trustlands!E62</f>
        <v>0</v>
      </c>
    </row>
    <row r="12" spans="1:4" ht="15" thickBot="1" x14ac:dyDescent="0.25">
      <c r="A12" s="191" t="s">
        <v>64</v>
      </c>
      <c r="B12" s="181" t="s">
        <v>74</v>
      </c>
      <c r="C12" s="190">
        <f>Trustlands!F40</f>
        <v>0</v>
      </c>
    </row>
    <row r="13" spans="1:4" ht="15" thickBot="1" x14ac:dyDescent="0.25">
      <c r="A13" s="191" t="s">
        <v>75</v>
      </c>
      <c r="C13" s="192">
        <f>Trustlands!D69</f>
        <v>0</v>
      </c>
      <c r="D13" s="193"/>
    </row>
    <row r="15" spans="1:4" x14ac:dyDescent="0.2">
      <c r="A15" s="181" t="s">
        <v>76</v>
      </c>
    </row>
    <row r="16" spans="1:4" x14ac:dyDescent="0.2">
      <c r="A16" s="181">
        <v>210</v>
      </c>
      <c r="B16" s="181" t="s">
        <v>77</v>
      </c>
      <c r="C16" s="190">
        <f>Trustlands!F66</f>
        <v>0</v>
      </c>
    </row>
    <row r="17" spans="1:3" x14ac:dyDescent="0.2">
      <c r="A17" s="181">
        <v>220</v>
      </c>
      <c r="B17" s="181" t="s">
        <v>78</v>
      </c>
      <c r="C17" s="190">
        <f>Trustlands!G66</f>
        <v>0</v>
      </c>
    </row>
    <row r="18" spans="1:3" x14ac:dyDescent="0.2">
      <c r="A18" s="181">
        <v>221</v>
      </c>
      <c r="B18" s="181" t="s">
        <v>79</v>
      </c>
      <c r="C18" s="190">
        <f>Trustlands!H66</f>
        <v>0</v>
      </c>
    </row>
    <row r="19" spans="1:3" x14ac:dyDescent="0.2">
      <c r="A19" s="181">
        <v>241</v>
      </c>
      <c r="B19" s="181" t="s">
        <v>80</v>
      </c>
      <c r="C19" s="190">
        <f>Trustlands!I66</f>
        <v>0</v>
      </c>
    </row>
    <row r="20" spans="1:3" x14ac:dyDescent="0.2">
      <c r="A20" s="181">
        <v>251</v>
      </c>
      <c r="B20" s="181" t="s">
        <v>81</v>
      </c>
      <c r="C20" s="190">
        <f>Trustlands!J66</f>
        <v>0</v>
      </c>
    </row>
    <row r="21" spans="1:3" ht="15" thickBot="1" x14ac:dyDescent="0.25">
      <c r="A21" s="181">
        <v>270</v>
      </c>
      <c r="B21" s="181" t="s">
        <v>82</v>
      </c>
      <c r="C21" s="190">
        <f>Trustlands!K66</f>
        <v>0</v>
      </c>
    </row>
    <row r="22" spans="1:3" ht="15" thickBot="1" x14ac:dyDescent="0.25">
      <c r="A22" s="194" t="s">
        <v>75</v>
      </c>
      <c r="C22" s="192">
        <f>Trustlands!D70</f>
        <v>0</v>
      </c>
    </row>
    <row r="24" spans="1:3" x14ac:dyDescent="0.2">
      <c r="A24" s="181" t="s">
        <v>88</v>
      </c>
    </row>
    <row r="25" spans="1:3" x14ac:dyDescent="0.2">
      <c r="A25" s="201">
        <v>331</v>
      </c>
      <c r="B25" s="202" t="s">
        <v>8</v>
      </c>
      <c r="C25" s="195">
        <f>Trustlands!D74</f>
        <v>0</v>
      </c>
    </row>
    <row r="26" spans="1:3" x14ac:dyDescent="0.2">
      <c r="A26" s="201">
        <v>334</v>
      </c>
      <c r="B26" s="203" t="s">
        <v>101</v>
      </c>
      <c r="C26" s="195">
        <f>Trustlands!D75</f>
        <v>0</v>
      </c>
    </row>
    <row r="27" spans="1:3" x14ac:dyDescent="0.2">
      <c r="A27" s="191">
        <v>551</v>
      </c>
      <c r="B27" s="203" t="s">
        <v>11</v>
      </c>
      <c r="C27" s="195">
        <f>Trustlands!D76</f>
        <v>0</v>
      </c>
    </row>
    <row r="28" spans="1:3" x14ac:dyDescent="0.2">
      <c r="A28" s="191">
        <v>583</v>
      </c>
      <c r="B28" s="203" t="s">
        <v>54</v>
      </c>
      <c r="C28" s="195">
        <f>Trustlands!D77</f>
        <v>0</v>
      </c>
    </row>
    <row r="29" spans="1:3" x14ac:dyDescent="0.2">
      <c r="A29" s="191">
        <v>599</v>
      </c>
      <c r="B29" s="203" t="s">
        <v>14</v>
      </c>
      <c r="C29" s="195">
        <f>Trustlands!D78</f>
        <v>0</v>
      </c>
    </row>
    <row r="30" spans="1:3" x14ac:dyDescent="0.2">
      <c r="A30" s="191">
        <v>610</v>
      </c>
      <c r="B30" s="203" t="s">
        <v>15</v>
      </c>
      <c r="C30" s="195">
        <f>Trustlands!D79</f>
        <v>0</v>
      </c>
    </row>
    <row r="31" spans="1:3" x14ac:dyDescent="0.2">
      <c r="A31" s="191">
        <v>641</v>
      </c>
      <c r="B31" s="203" t="s">
        <v>18</v>
      </c>
      <c r="C31" s="195">
        <f>Trustlands!D80</f>
        <v>0</v>
      </c>
    </row>
    <row r="32" spans="1:3" x14ac:dyDescent="0.2">
      <c r="A32" s="191">
        <v>644</v>
      </c>
      <c r="B32" s="203" t="s">
        <v>91</v>
      </c>
      <c r="C32" s="195">
        <f>Trustlands!D81</f>
        <v>0</v>
      </c>
    </row>
    <row r="33" spans="1:4" x14ac:dyDescent="0.2">
      <c r="A33" s="191">
        <v>650</v>
      </c>
      <c r="B33" s="203" t="s">
        <v>90</v>
      </c>
      <c r="C33" s="195">
        <f>Trustlands!D82</f>
        <v>0</v>
      </c>
    </row>
    <row r="34" spans="1:4" ht="15" thickBot="1" x14ac:dyDescent="0.25">
      <c r="A34" s="191">
        <v>670</v>
      </c>
      <c r="B34" s="203" t="s">
        <v>20</v>
      </c>
      <c r="C34" s="195">
        <f>Trustlands!D83</f>
        <v>0</v>
      </c>
    </row>
    <row r="35" spans="1:4" ht="15" thickBot="1" x14ac:dyDescent="0.25">
      <c r="A35" s="194" t="s">
        <v>75</v>
      </c>
      <c r="C35" s="196">
        <f>Trustlands!D86</f>
        <v>0</v>
      </c>
    </row>
    <row r="36" spans="1:4" ht="15" thickBot="1" x14ac:dyDescent="0.25"/>
    <row r="37" spans="1:4" ht="16" thickBot="1" x14ac:dyDescent="0.25">
      <c r="B37" s="197" t="s">
        <v>83</v>
      </c>
      <c r="C37" s="198">
        <f>Trustlands!D90</f>
        <v>0</v>
      </c>
    </row>
    <row r="39" spans="1:4" x14ac:dyDescent="0.2">
      <c r="B39" s="199" t="s">
        <v>84</v>
      </c>
      <c r="C39" s="200">
        <f>C6-C37</f>
        <v>0</v>
      </c>
      <c r="D39" s="358" t="s">
        <v>143</v>
      </c>
    </row>
    <row r="41" spans="1:4" ht="30" x14ac:dyDescent="0.2">
      <c r="B41" s="337" t="s">
        <v>85</v>
      </c>
      <c r="C41" s="338">
        <f>Trustlands!O21</f>
        <v>0</v>
      </c>
    </row>
    <row r="42" spans="1:4" ht="47" customHeight="1" x14ac:dyDescent="0.2">
      <c r="B42" s="381" t="s">
        <v>144</v>
      </c>
      <c r="C42" s="381"/>
    </row>
    <row r="44" spans="1:4" x14ac:dyDescent="0.2">
      <c r="B44" s="172"/>
    </row>
  </sheetData>
  <mergeCells count="1">
    <mergeCell ref="B42:C42"/>
  </mergeCells>
  <conditionalFormatting sqref="C39">
    <cfRule type="cellIs" dxfId="5" priority="1" operator="lessThan">
      <formula>0</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11"/>
  <sheetViews>
    <sheetView topLeftCell="A22" zoomScale="127" zoomScaleNormal="127" zoomScalePageLayoutView="127" workbookViewId="0">
      <selection activeCell="H35" sqref="H35"/>
    </sheetView>
  </sheetViews>
  <sheetFormatPr baseColWidth="10" defaultColWidth="10.83203125" defaultRowHeight="12" x14ac:dyDescent="0.15"/>
  <cols>
    <col min="1" max="1" width="12" style="15" customWidth="1"/>
    <col min="2" max="2" width="19.1640625" style="15" customWidth="1"/>
    <col min="3" max="3" width="7.5" style="15" customWidth="1"/>
    <col min="4" max="5" width="12" style="15" customWidth="1"/>
    <col min="6" max="6" width="13.33203125" style="15" customWidth="1"/>
    <col min="7" max="7" width="10.5" style="15" customWidth="1"/>
    <col min="8" max="9" width="11.5" style="15" customWidth="1"/>
    <col min="10" max="10" width="9.33203125" style="15" customWidth="1"/>
    <col min="11" max="11" width="10.5" style="15" customWidth="1"/>
    <col min="12" max="12" width="12.5" style="15" customWidth="1"/>
    <col min="13" max="13" width="13.33203125" style="15" bestFit="1" customWidth="1"/>
    <col min="14" max="14" width="2" style="15" customWidth="1"/>
    <col min="15" max="16384" width="10.83203125" style="15"/>
  </cols>
  <sheetData>
    <row r="1" spans="1:15" ht="19" customHeight="1" x14ac:dyDescent="0.15">
      <c r="A1" s="14" t="s">
        <v>68</v>
      </c>
      <c r="B1" s="116"/>
    </row>
    <row r="2" spans="1:15" ht="21" customHeight="1" x14ac:dyDescent="0.15">
      <c r="A2" s="16" t="s">
        <v>61</v>
      </c>
      <c r="B2" s="117"/>
      <c r="D2" s="14"/>
      <c r="E2" s="14"/>
    </row>
    <row r="3" spans="1:15" ht="24" customHeight="1" x14ac:dyDescent="0.15">
      <c r="A3" s="16" t="s">
        <v>62</v>
      </c>
      <c r="B3" s="144"/>
      <c r="C3" s="17"/>
      <c r="D3" s="18"/>
      <c r="E3" s="18"/>
    </row>
    <row r="4" spans="1:15" ht="25" x14ac:dyDescent="0.2">
      <c r="A4" s="19" t="s">
        <v>96</v>
      </c>
      <c r="B4" s="20"/>
      <c r="D4" s="1" t="s">
        <v>26</v>
      </c>
      <c r="E4" s="10"/>
      <c r="G4" s="21"/>
      <c r="H4" s="21"/>
      <c r="I4" s="21"/>
      <c r="J4" s="21"/>
      <c r="K4" s="21"/>
      <c r="L4" s="21"/>
      <c r="M4" s="22"/>
    </row>
    <row r="5" spans="1:15" ht="16" x14ac:dyDescent="0.2">
      <c r="A5" s="23"/>
      <c r="B5" s="24"/>
      <c r="C5" s="17"/>
      <c r="D5" s="21"/>
      <c r="E5" s="21"/>
      <c r="F5" s="21"/>
      <c r="G5" s="21"/>
      <c r="H5" s="21"/>
      <c r="I5" s="21"/>
      <c r="J5" s="21"/>
      <c r="K5" s="21"/>
      <c r="L5" s="21"/>
    </row>
    <row r="6" spans="1:15" ht="17" thickBot="1" x14ac:dyDescent="0.25">
      <c r="A6" s="25" t="s">
        <v>97</v>
      </c>
      <c r="B6" s="165"/>
      <c r="D6" s="21"/>
      <c r="E6" s="21"/>
      <c r="F6" s="21"/>
      <c r="G6" s="21"/>
      <c r="H6" s="21"/>
      <c r="I6" s="21"/>
      <c r="J6" s="21"/>
      <c r="K6" s="21"/>
      <c r="L6" s="21"/>
    </row>
    <row r="7" spans="1:15" ht="17" thickBot="1" x14ac:dyDescent="0.25">
      <c r="A7" s="26" t="s">
        <v>0</v>
      </c>
      <c r="B7" s="27">
        <f>SUM(B4:B6)</f>
        <v>0</v>
      </c>
      <c r="D7" s="21"/>
      <c r="E7" s="21"/>
      <c r="F7" s="21"/>
      <c r="G7" s="21"/>
      <c r="H7" s="21"/>
      <c r="I7" s="21"/>
      <c r="J7" s="21"/>
      <c r="K7" s="21"/>
      <c r="L7" s="21"/>
      <c r="M7" s="22">
        <f>B7</f>
        <v>0</v>
      </c>
    </row>
    <row r="8" spans="1:15" ht="13" thickBot="1" x14ac:dyDescent="0.2"/>
    <row r="9" spans="1:15" s="2" customFormat="1" ht="39" customHeight="1" thickBot="1" x14ac:dyDescent="0.2">
      <c r="A9" s="162" t="s">
        <v>59</v>
      </c>
      <c r="B9" s="163" t="s">
        <v>28</v>
      </c>
      <c r="C9" s="30" t="s">
        <v>99</v>
      </c>
      <c r="D9" s="159" t="s">
        <v>98</v>
      </c>
      <c r="E9" s="161" t="s">
        <v>36</v>
      </c>
      <c r="F9" s="164" t="s">
        <v>30</v>
      </c>
      <c r="G9" s="159" t="s">
        <v>33</v>
      </c>
      <c r="H9" s="159" t="s">
        <v>34</v>
      </c>
      <c r="I9" s="164" t="s">
        <v>35</v>
      </c>
      <c r="J9" s="164" t="s">
        <v>31</v>
      </c>
      <c r="K9" s="158" t="s">
        <v>32</v>
      </c>
      <c r="L9" s="142" t="s">
        <v>2</v>
      </c>
      <c r="M9" s="141" t="s">
        <v>3</v>
      </c>
      <c r="O9" s="113" t="s">
        <v>69</v>
      </c>
    </row>
    <row r="10" spans="1:15" x14ac:dyDescent="0.15">
      <c r="B10" s="33" t="s">
        <v>37</v>
      </c>
      <c r="C10" s="34"/>
      <c r="D10" s="34"/>
      <c r="E10" s="359">
        <v>4200</v>
      </c>
      <c r="F10" s="360">
        <v>0.2369</v>
      </c>
      <c r="G10" s="361">
        <v>6.2E-2</v>
      </c>
      <c r="H10" s="361">
        <v>1.4500000000000001E-2</v>
      </c>
      <c r="I10" s="362">
        <v>9852</v>
      </c>
      <c r="J10" s="362">
        <v>157</v>
      </c>
      <c r="K10" s="361">
        <v>8.0000000000000002E-3</v>
      </c>
    </row>
    <row r="11" spans="1:15" x14ac:dyDescent="0.15">
      <c r="A11" s="128" t="s">
        <v>60</v>
      </c>
      <c r="B11" s="128"/>
      <c r="C11" s="126"/>
      <c r="D11" s="140"/>
      <c r="E11" s="9">
        <f t="shared" ref="E11:E20" si="0">D11-($E$10*C11)</f>
        <v>0</v>
      </c>
      <c r="F11" s="124">
        <f t="shared" ref="F11:F20" si="1">$F$10*E11</f>
        <v>0</v>
      </c>
      <c r="G11" s="134">
        <f t="shared" ref="G11:G20" si="2">$G$10*E11</f>
        <v>0</v>
      </c>
      <c r="H11" s="134">
        <f t="shared" ref="H11:H20" si="3">$H$10*E11</f>
        <v>0</v>
      </c>
      <c r="I11" s="134">
        <f t="shared" ref="I11:I20" si="4">$I$10*C11</f>
        <v>0</v>
      </c>
      <c r="J11" s="134">
        <f t="shared" ref="J11:J20" si="5">$J$10*C11</f>
        <v>0</v>
      </c>
      <c r="K11" s="134">
        <f t="shared" ref="K11:K20" si="6">$K$10*E11</f>
        <v>0</v>
      </c>
      <c r="L11" s="122">
        <f>SUM(E11:K11)</f>
        <v>0</v>
      </c>
      <c r="M11" s="132"/>
      <c r="O11" s="112">
        <f t="shared" ref="O11:O20" si="7">$E$10*C11</f>
        <v>0</v>
      </c>
    </row>
    <row r="12" spans="1:15" x14ac:dyDescent="0.15">
      <c r="A12" s="128" t="s">
        <v>60</v>
      </c>
      <c r="B12" s="128"/>
      <c r="C12" s="126"/>
      <c r="D12" s="139"/>
      <c r="E12" s="9">
        <f t="shared" si="0"/>
        <v>0</v>
      </c>
      <c r="F12" s="124">
        <f t="shared" si="1"/>
        <v>0</v>
      </c>
      <c r="G12" s="134">
        <f t="shared" si="2"/>
        <v>0</v>
      </c>
      <c r="H12" s="134">
        <f t="shared" si="3"/>
        <v>0</v>
      </c>
      <c r="I12" s="134">
        <f t="shared" si="4"/>
        <v>0</v>
      </c>
      <c r="J12" s="134">
        <f t="shared" si="5"/>
        <v>0</v>
      </c>
      <c r="K12" s="134">
        <f t="shared" si="6"/>
        <v>0</v>
      </c>
      <c r="L12" s="122">
        <f>SUM(E12:K12)</f>
        <v>0</v>
      </c>
      <c r="M12" s="132"/>
      <c r="O12" s="112">
        <f t="shared" si="7"/>
        <v>0</v>
      </c>
    </row>
    <row r="13" spans="1:15" x14ac:dyDescent="0.15">
      <c r="A13" s="128" t="s">
        <v>60</v>
      </c>
      <c r="B13" s="128"/>
      <c r="C13" s="126"/>
      <c r="D13" s="139"/>
      <c r="E13" s="9">
        <f t="shared" si="0"/>
        <v>0</v>
      </c>
      <c r="F13" s="124">
        <f t="shared" si="1"/>
        <v>0</v>
      </c>
      <c r="G13" s="134">
        <f t="shared" si="2"/>
        <v>0</v>
      </c>
      <c r="H13" s="134">
        <f t="shared" si="3"/>
        <v>0</v>
      </c>
      <c r="I13" s="134">
        <f t="shared" si="4"/>
        <v>0</v>
      </c>
      <c r="J13" s="134">
        <f t="shared" si="5"/>
        <v>0</v>
      </c>
      <c r="K13" s="134">
        <f t="shared" si="6"/>
        <v>0</v>
      </c>
      <c r="L13" s="122">
        <f>SUM(E13:K13)</f>
        <v>0</v>
      </c>
      <c r="M13" s="132"/>
      <c r="O13" s="112">
        <f t="shared" si="7"/>
        <v>0</v>
      </c>
    </row>
    <row r="14" spans="1:15" x14ac:dyDescent="0.15">
      <c r="A14" s="128" t="s">
        <v>60</v>
      </c>
      <c r="B14" s="128"/>
      <c r="C14" s="126"/>
      <c r="D14" s="139"/>
      <c r="E14" s="9">
        <f t="shared" si="0"/>
        <v>0</v>
      </c>
      <c r="F14" s="124">
        <f t="shared" si="1"/>
        <v>0</v>
      </c>
      <c r="G14" s="134">
        <f t="shared" si="2"/>
        <v>0</v>
      </c>
      <c r="H14" s="134">
        <f t="shared" si="3"/>
        <v>0</v>
      </c>
      <c r="I14" s="134">
        <f t="shared" si="4"/>
        <v>0</v>
      </c>
      <c r="J14" s="134">
        <f t="shared" si="5"/>
        <v>0</v>
      </c>
      <c r="K14" s="134">
        <f t="shared" si="6"/>
        <v>0</v>
      </c>
      <c r="L14" s="122">
        <f>SUM(E14:K14)</f>
        <v>0</v>
      </c>
      <c r="M14" s="132"/>
      <c r="O14" s="112">
        <f t="shared" si="7"/>
        <v>0</v>
      </c>
    </row>
    <row r="15" spans="1:15" x14ac:dyDescent="0.15">
      <c r="A15" s="128" t="s">
        <v>60</v>
      </c>
      <c r="B15" s="128"/>
      <c r="C15" s="126"/>
      <c r="D15" s="139"/>
      <c r="E15" s="9">
        <f t="shared" si="0"/>
        <v>0</v>
      </c>
      <c r="F15" s="124">
        <f t="shared" si="1"/>
        <v>0</v>
      </c>
      <c r="G15" s="134">
        <f t="shared" si="2"/>
        <v>0</v>
      </c>
      <c r="H15" s="134">
        <f t="shared" si="3"/>
        <v>0</v>
      </c>
      <c r="I15" s="134">
        <f t="shared" si="4"/>
        <v>0</v>
      </c>
      <c r="J15" s="134">
        <f t="shared" si="5"/>
        <v>0</v>
      </c>
      <c r="K15" s="134">
        <f t="shared" si="6"/>
        <v>0</v>
      </c>
      <c r="L15" s="122">
        <f>SUM(E15:K15)</f>
        <v>0</v>
      </c>
      <c r="M15" s="132"/>
      <c r="O15" s="112">
        <f t="shared" si="7"/>
        <v>0</v>
      </c>
    </row>
    <row r="16" spans="1:15" x14ac:dyDescent="0.15">
      <c r="A16" s="128" t="s">
        <v>60</v>
      </c>
      <c r="B16" s="128"/>
      <c r="C16" s="126"/>
      <c r="D16" s="139"/>
      <c r="E16" s="9">
        <f t="shared" si="0"/>
        <v>0</v>
      </c>
      <c r="F16" s="124">
        <f t="shared" si="1"/>
        <v>0</v>
      </c>
      <c r="G16" s="134">
        <f t="shared" si="2"/>
        <v>0</v>
      </c>
      <c r="H16" s="134">
        <f t="shared" si="3"/>
        <v>0</v>
      </c>
      <c r="I16" s="134">
        <f t="shared" si="4"/>
        <v>0</v>
      </c>
      <c r="J16" s="134">
        <f t="shared" si="5"/>
        <v>0</v>
      </c>
      <c r="K16" s="134">
        <f t="shared" si="6"/>
        <v>0</v>
      </c>
      <c r="L16" s="122">
        <f>SUM(E15:K15)</f>
        <v>0</v>
      </c>
      <c r="M16" s="132"/>
      <c r="O16" s="112">
        <f t="shared" si="7"/>
        <v>0</v>
      </c>
    </row>
    <row r="17" spans="1:15" x14ac:dyDescent="0.15">
      <c r="A17" s="128" t="s">
        <v>60</v>
      </c>
      <c r="B17" s="128"/>
      <c r="C17" s="126"/>
      <c r="D17" s="139"/>
      <c r="E17" s="9">
        <f t="shared" si="0"/>
        <v>0</v>
      </c>
      <c r="F17" s="124">
        <f t="shared" si="1"/>
        <v>0</v>
      </c>
      <c r="G17" s="134">
        <f t="shared" si="2"/>
        <v>0</v>
      </c>
      <c r="H17" s="134">
        <f t="shared" si="3"/>
        <v>0</v>
      </c>
      <c r="I17" s="134">
        <f t="shared" si="4"/>
        <v>0</v>
      </c>
      <c r="J17" s="134">
        <f t="shared" si="5"/>
        <v>0</v>
      </c>
      <c r="K17" s="134">
        <f t="shared" si="6"/>
        <v>0</v>
      </c>
      <c r="L17" s="122">
        <f>SUM(E16:K16)</f>
        <v>0</v>
      </c>
      <c r="M17" s="132"/>
      <c r="O17" s="112">
        <f t="shared" si="7"/>
        <v>0</v>
      </c>
    </row>
    <row r="18" spans="1:15" x14ac:dyDescent="0.15">
      <c r="A18" s="128" t="s">
        <v>60</v>
      </c>
      <c r="B18" s="128"/>
      <c r="C18" s="126"/>
      <c r="D18" s="139"/>
      <c r="E18" s="9">
        <f t="shared" si="0"/>
        <v>0</v>
      </c>
      <c r="F18" s="124">
        <f t="shared" si="1"/>
        <v>0</v>
      </c>
      <c r="G18" s="134">
        <f t="shared" si="2"/>
        <v>0</v>
      </c>
      <c r="H18" s="134">
        <f t="shared" si="3"/>
        <v>0</v>
      </c>
      <c r="I18" s="134">
        <f t="shared" si="4"/>
        <v>0</v>
      </c>
      <c r="J18" s="134">
        <f t="shared" si="5"/>
        <v>0</v>
      </c>
      <c r="K18" s="134">
        <f t="shared" si="6"/>
        <v>0</v>
      </c>
      <c r="L18" s="122">
        <f>SUM(E17:K17)</f>
        <v>0</v>
      </c>
      <c r="M18" s="132"/>
      <c r="O18" s="112">
        <f t="shared" si="7"/>
        <v>0</v>
      </c>
    </row>
    <row r="19" spans="1:15" x14ac:dyDescent="0.15">
      <c r="A19" s="128" t="s">
        <v>60</v>
      </c>
      <c r="B19" s="128"/>
      <c r="C19" s="126"/>
      <c r="D19" s="139"/>
      <c r="E19" s="9">
        <f t="shared" si="0"/>
        <v>0</v>
      </c>
      <c r="F19" s="124">
        <f t="shared" si="1"/>
        <v>0</v>
      </c>
      <c r="G19" s="134">
        <f t="shared" si="2"/>
        <v>0</v>
      </c>
      <c r="H19" s="134">
        <f t="shared" si="3"/>
        <v>0</v>
      </c>
      <c r="I19" s="134">
        <f t="shared" si="4"/>
        <v>0</v>
      </c>
      <c r="J19" s="134">
        <f t="shared" si="5"/>
        <v>0</v>
      </c>
      <c r="K19" s="134">
        <f t="shared" si="6"/>
        <v>0</v>
      </c>
      <c r="L19" s="122">
        <f>SUM(E18:K18)</f>
        <v>0</v>
      </c>
      <c r="M19" s="132"/>
      <c r="O19" s="112">
        <f t="shared" si="7"/>
        <v>0</v>
      </c>
    </row>
    <row r="20" spans="1:15" ht="13" thickBot="1" x14ac:dyDescent="0.2">
      <c r="A20" s="128" t="s">
        <v>60</v>
      </c>
      <c r="B20" s="128"/>
      <c r="C20" s="126"/>
      <c r="D20" s="139"/>
      <c r="E20" s="9">
        <f t="shared" si="0"/>
        <v>0</v>
      </c>
      <c r="F20" s="36">
        <f t="shared" si="1"/>
        <v>0</v>
      </c>
      <c r="G20" s="37">
        <f t="shared" si="2"/>
        <v>0</v>
      </c>
      <c r="H20" s="37">
        <f t="shared" si="3"/>
        <v>0</v>
      </c>
      <c r="I20" s="37">
        <f t="shared" si="4"/>
        <v>0</v>
      </c>
      <c r="J20" s="37">
        <f t="shared" si="5"/>
        <v>0</v>
      </c>
      <c r="K20" s="37">
        <f t="shared" si="6"/>
        <v>0</v>
      </c>
      <c r="L20" s="54">
        <f>SUM(E19:K19)</f>
        <v>0</v>
      </c>
      <c r="M20" s="132"/>
      <c r="O20" s="112">
        <f t="shared" si="7"/>
        <v>0</v>
      </c>
    </row>
    <row r="21" spans="1:15" ht="13" thickBot="1" x14ac:dyDescent="0.2">
      <c r="A21" s="38" t="s">
        <v>27</v>
      </c>
      <c r="B21" s="39" t="s">
        <v>4</v>
      </c>
      <c r="C21" s="40">
        <f>SUM(C11:$C20)</f>
        <v>0</v>
      </c>
      <c r="D21" s="41">
        <f>SUM(D11:$D20)</f>
        <v>0</v>
      </c>
      <c r="E21" s="42">
        <f t="shared" ref="E21:K21" si="8">SUM(E11:E20)</f>
        <v>0</v>
      </c>
      <c r="F21" s="43">
        <f t="shared" si="8"/>
        <v>0</v>
      </c>
      <c r="G21" s="43">
        <f t="shared" si="8"/>
        <v>0</v>
      </c>
      <c r="H21" s="43">
        <f t="shared" si="8"/>
        <v>0</v>
      </c>
      <c r="I21" s="43">
        <f t="shared" si="8"/>
        <v>0</v>
      </c>
      <c r="J21" s="43">
        <f t="shared" si="8"/>
        <v>0</v>
      </c>
      <c r="K21" s="43">
        <f t="shared" si="8"/>
        <v>0</v>
      </c>
      <c r="L21" s="115">
        <f>SUM(E21:K21)</f>
        <v>0</v>
      </c>
      <c r="M21" s="44">
        <f>B7-L21</f>
        <v>0</v>
      </c>
      <c r="O21" s="114">
        <f>SUM(O11:O20)</f>
        <v>0</v>
      </c>
    </row>
    <row r="22" spans="1:15" ht="30" customHeight="1" x14ac:dyDescent="0.15">
      <c r="A22" s="45"/>
      <c r="B22" s="45"/>
      <c r="C22" s="46" t="s">
        <v>4</v>
      </c>
      <c r="D22" s="46" t="s">
        <v>4</v>
      </c>
      <c r="E22" s="46"/>
      <c r="F22" s="46" t="s">
        <v>4</v>
      </c>
      <c r="G22" s="46" t="s">
        <v>4</v>
      </c>
      <c r="H22" s="46" t="s">
        <v>4</v>
      </c>
      <c r="I22" s="46" t="s">
        <v>4</v>
      </c>
      <c r="J22" s="46" t="s">
        <v>4</v>
      </c>
      <c r="K22" s="46" t="s">
        <v>4</v>
      </c>
      <c r="L22" s="45"/>
      <c r="M22" s="45"/>
    </row>
    <row r="23" spans="1:15" s="3" customFormat="1" ht="26" customHeight="1" x14ac:dyDescent="0.15">
      <c r="A23" s="162" t="s">
        <v>59</v>
      </c>
      <c r="B23" s="163" t="s">
        <v>29</v>
      </c>
      <c r="C23" s="163" t="s">
        <v>1</v>
      </c>
      <c r="D23" s="159" t="s">
        <v>41</v>
      </c>
      <c r="E23" s="159" t="s">
        <v>39</v>
      </c>
      <c r="F23" s="161" t="s">
        <v>42</v>
      </c>
      <c r="G23" s="159" t="s">
        <v>33</v>
      </c>
      <c r="H23" s="159" t="s">
        <v>34</v>
      </c>
      <c r="I23" s="160"/>
      <c r="J23" s="160"/>
      <c r="K23" s="158" t="s">
        <v>32</v>
      </c>
      <c r="L23" s="138" t="s">
        <v>2</v>
      </c>
      <c r="M23" s="137" t="s">
        <v>3</v>
      </c>
    </row>
    <row r="24" spans="1:15" s="2" customFormat="1" x14ac:dyDescent="0.15">
      <c r="B24" s="4" t="s">
        <v>40</v>
      </c>
      <c r="C24" s="5"/>
      <c r="D24" s="5"/>
      <c r="E24" s="366" t="s">
        <v>147</v>
      </c>
      <c r="F24" s="49"/>
      <c r="G24" s="363">
        <v>6.2E-2</v>
      </c>
      <c r="H24" s="363">
        <v>1.4500000000000001E-2</v>
      </c>
      <c r="I24" s="364"/>
      <c r="J24" s="364"/>
      <c r="K24" s="363">
        <v>8.0000000000000002E-3</v>
      </c>
    </row>
    <row r="25" spans="1:15" x14ac:dyDescent="0.15">
      <c r="A25" s="128" t="s">
        <v>64</v>
      </c>
      <c r="B25" s="128"/>
      <c r="C25" s="136"/>
      <c r="D25" s="50"/>
      <c r="E25" s="6">
        <v>180</v>
      </c>
      <c r="F25" s="125">
        <f>E25*D25</f>
        <v>0</v>
      </c>
      <c r="G25" s="123">
        <f>$G$10*F25</f>
        <v>0</v>
      </c>
      <c r="H25" s="123">
        <f>$H$10*F25</f>
        <v>0</v>
      </c>
      <c r="I25" s="134"/>
      <c r="J25" s="133"/>
      <c r="K25" s="123">
        <f t="shared" ref="K25:K39" si="9">$K$10*F25</f>
        <v>0</v>
      </c>
      <c r="L25" s="122">
        <f t="shared" ref="L25:L40" si="10">SUM(F25:K25)</f>
        <v>0</v>
      </c>
      <c r="M25" s="132"/>
    </row>
    <row r="26" spans="1:15" x14ac:dyDescent="0.15">
      <c r="A26" s="128" t="s">
        <v>64</v>
      </c>
      <c r="B26" s="128"/>
      <c r="C26" s="126"/>
      <c r="D26" s="135"/>
      <c r="E26" s="51">
        <v>180</v>
      </c>
      <c r="F26" s="125">
        <f>E26*D26</f>
        <v>0</v>
      </c>
      <c r="G26" s="123">
        <f t="shared" ref="G26:G39" si="11">$G$10*F26</f>
        <v>0</v>
      </c>
      <c r="H26" s="123">
        <f t="shared" ref="H26:H39" si="12">$H$10*F26</f>
        <v>0</v>
      </c>
      <c r="I26" s="134"/>
      <c r="J26" s="133"/>
      <c r="K26" s="123">
        <f t="shared" si="9"/>
        <v>0</v>
      </c>
      <c r="L26" s="122">
        <f t="shared" si="10"/>
        <v>0</v>
      </c>
      <c r="M26" s="132"/>
    </row>
    <row r="27" spans="1:15" x14ac:dyDescent="0.15">
      <c r="A27" s="128" t="s">
        <v>64</v>
      </c>
      <c r="B27" s="128"/>
      <c r="C27" s="126"/>
      <c r="D27" s="127"/>
      <c r="E27" s="51">
        <v>180</v>
      </c>
      <c r="F27" s="125">
        <f>E27*D27</f>
        <v>0</v>
      </c>
      <c r="G27" s="123">
        <f t="shared" si="11"/>
        <v>0</v>
      </c>
      <c r="H27" s="123">
        <f t="shared" si="12"/>
        <v>0</v>
      </c>
      <c r="I27" s="134"/>
      <c r="J27" s="133"/>
      <c r="K27" s="123">
        <f t="shared" si="9"/>
        <v>0</v>
      </c>
      <c r="L27" s="122">
        <f t="shared" si="10"/>
        <v>0</v>
      </c>
      <c r="M27" s="132"/>
    </row>
    <row r="28" spans="1:15" x14ac:dyDescent="0.15">
      <c r="A28" s="128" t="s">
        <v>64</v>
      </c>
      <c r="B28" s="128"/>
      <c r="C28" s="126"/>
      <c r="D28" s="127"/>
      <c r="E28" s="51">
        <v>180</v>
      </c>
      <c r="F28" s="125">
        <f>E28*D28</f>
        <v>0</v>
      </c>
      <c r="G28" s="123">
        <f t="shared" si="11"/>
        <v>0</v>
      </c>
      <c r="H28" s="123">
        <f t="shared" si="12"/>
        <v>0</v>
      </c>
      <c r="I28" s="134"/>
      <c r="J28" s="133"/>
      <c r="K28" s="123">
        <f t="shared" si="9"/>
        <v>0</v>
      </c>
      <c r="L28" s="122">
        <f t="shared" si="10"/>
        <v>0</v>
      </c>
      <c r="M28" s="132"/>
    </row>
    <row r="29" spans="1:15" x14ac:dyDescent="0.15">
      <c r="A29" s="128" t="s">
        <v>64</v>
      </c>
      <c r="B29" s="128"/>
      <c r="C29" s="126"/>
      <c r="D29" s="127"/>
      <c r="E29" s="51">
        <v>180</v>
      </c>
      <c r="F29" s="125">
        <f>E28*D29</f>
        <v>0</v>
      </c>
      <c r="G29" s="123">
        <f t="shared" si="11"/>
        <v>0</v>
      </c>
      <c r="H29" s="123">
        <f t="shared" si="12"/>
        <v>0</v>
      </c>
      <c r="I29" s="134"/>
      <c r="J29" s="133"/>
      <c r="K29" s="123">
        <f t="shared" si="9"/>
        <v>0</v>
      </c>
      <c r="L29" s="122">
        <f t="shared" si="10"/>
        <v>0</v>
      </c>
      <c r="M29" s="132"/>
    </row>
    <row r="30" spans="1:15" x14ac:dyDescent="0.15">
      <c r="A30" s="128" t="s">
        <v>64</v>
      </c>
      <c r="B30" s="128"/>
      <c r="C30" s="126"/>
      <c r="D30" s="127"/>
      <c r="E30" s="51">
        <v>180</v>
      </c>
      <c r="F30" s="125">
        <f t="shared" ref="F30:F39" si="13">E30*D30</f>
        <v>0</v>
      </c>
      <c r="G30" s="123">
        <f t="shared" si="11"/>
        <v>0</v>
      </c>
      <c r="H30" s="123">
        <f t="shared" si="12"/>
        <v>0</v>
      </c>
      <c r="I30" s="134"/>
      <c r="J30" s="133"/>
      <c r="K30" s="123">
        <f t="shared" si="9"/>
        <v>0</v>
      </c>
      <c r="L30" s="122">
        <f t="shared" si="10"/>
        <v>0</v>
      </c>
      <c r="M30" s="132"/>
    </row>
    <row r="31" spans="1:15" x14ac:dyDescent="0.15">
      <c r="A31" s="128" t="s">
        <v>64</v>
      </c>
      <c r="B31" s="128"/>
      <c r="C31" s="126"/>
      <c r="D31" s="127"/>
      <c r="E31" s="51">
        <v>180</v>
      </c>
      <c r="F31" s="125">
        <f t="shared" si="13"/>
        <v>0</v>
      </c>
      <c r="G31" s="123">
        <f t="shared" si="11"/>
        <v>0</v>
      </c>
      <c r="H31" s="123">
        <f t="shared" si="12"/>
        <v>0</v>
      </c>
      <c r="I31" s="134"/>
      <c r="J31" s="133"/>
      <c r="K31" s="123">
        <f t="shared" si="9"/>
        <v>0</v>
      </c>
      <c r="L31" s="122">
        <f t="shared" si="10"/>
        <v>0</v>
      </c>
      <c r="M31" s="132"/>
    </row>
    <row r="32" spans="1:15" x14ac:dyDescent="0.15">
      <c r="A32" s="128" t="s">
        <v>64</v>
      </c>
      <c r="B32" s="128"/>
      <c r="C32" s="126"/>
      <c r="D32" s="127"/>
      <c r="E32" s="51">
        <v>180</v>
      </c>
      <c r="F32" s="125">
        <f t="shared" si="13"/>
        <v>0</v>
      </c>
      <c r="G32" s="123">
        <f t="shared" si="11"/>
        <v>0</v>
      </c>
      <c r="H32" s="123">
        <f t="shared" si="12"/>
        <v>0</v>
      </c>
      <c r="I32" s="134"/>
      <c r="J32" s="133"/>
      <c r="K32" s="123">
        <f t="shared" si="9"/>
        <v>0</v>
      </c>
      <c r="L32" s="122">
        <f t="shared" si="10"/>
        <v>0</v>
      </c>
      <c r="M32" s="132"/>
    </row>
    <row r="33" spans="1:13" x14ac:dyDescent="0.15">
      <c r="A33" s="128" t="s">
        <v>64</v>
      </c>
      <c r="B33" s="128"/>
      <c r="C33" s="126"/>
      <c r="D33" s="127"/>
      <c r="E33" s="51">
        <v>180</v>
      </c>
      <c r="F33" s="125">
        <f t="shared" si="13"/>
        <v>0</v>
      </c>
      <c r="G33" s="123">
        <f t="shared" si="11"/>
        <v>0</v>
      </c>
      <c r="H33" s="123">
        <f t="shared" si="12"/>
        <v>0</v>
      </c>
      <c r="I33" s="134"/>
      <c r="J33" s="133"/>
      <c r="K33" s="123">
        <f t="shared" si="9"/>
        <v>0</v>
      </c>
      <c r="L33" s="122">
        <f t="shared" si="10"/>
        <v>0</v>
      </c>
      <c r="M33" s="132"/>
    </row>
    <row r="34" spans="1:13" x14ac:dyDescent="0.15">
      <c r="A34" s="128" t="s">
        <v>64</v>
      </c>
      <c r="B34" s="128"/>
      <c r="C34" s="126"/>
      <c r="D34" s="127"/>
      <c r="E34" s="51">
        <v>180</v>
      </c>
      <c r="F34" s="125">
        <f t="shared" si="13"/>
        <v>0</v>
      </c>
      <c r="G34" s="123">
        <f t="shared" si="11"/>
        <v>0</v>
      </c>
      <c r="H34" s="123">
        <f t="shared" si="12"/>
        <v>0</v>
      </c>
      <c r="I34" s="134"/>
      <c r="J34" s="133"/>
      <c r="K34" s="123">
        <f t="shared" si="9"/>
        <v>0</v>
      </c>
      <c r="L34" s="122">
        <f t="shared" si="10"/>
        <v>0</v>
      </c>
      <c r="M34" s="132"/>
    </row>
    <row r="35" spans="1:13" x14ac:dyDescent="0.15">
      <c r="A35" s="128" t="s">
        <v>64</v>
      </c>
      <c r="B35" s="128"/>
      <c r="C35" s="126"/>
      <c r="D35" s="127"/>
      <c r="E35" s="51">
        <v>180</v>
      </c>
      <c r="F35" s="125">
        <f t="shared" si="13"/>
        <v>0</v>
      </c>
      <c r="G35" s="123">
        <f t="shared" si="11"/>
        <v>0</v>
      </c>
      <c r="H35" s="123">
        <f t="shared" si="12"/>
        <v>0</v>
      </c>
      <c r="I35" s="134"/>
      <c r="J35" s="133"/>
      <c r="K35" s="123">
        <f t="shared" si="9"/>
        <v>0</v>
      </c>
      <c r="L35" s="122">
        <f t="shared" si="10"/>
        <v>0</v>
      </c>
      <c r="M35" s="132"/>
    </row>
    <row r="36" spans="1:13" x14ac:dyDescent="0.15">
      <c r="A36" s="128" t="s">
        <v>64</v>
      </c>
      <c r="B36" s="128"/>
      <c r="C36" s="126"/>
      <c r="D36" s="127"/>
      <c r="E36" s="51">
        <v>180</v>
      </c>
      <c r="F36" s="125">
        <f t="shared" si="13"/>
        <v>0</v>
      </c>
      <c r="G36" s="123">
        <f t="shared" si="11"/>
        <v>0</v>
      </c>
      <c r="H36" s="123">
        <f t="shared" si="12"/>
        <v>0</v>
      </c>
      <c r="I36" s="134"/>
      <c r="J36" s="133"/>
      <c r="K36" s="123">
        <f t="shared" si="9"/>
        <v>0</v>
      </c>
      <c r="L36" s="122">
        <f t="shared" si="10"/>
        <v>0</v>
      </c>
      <c r="M36" s="132"/>
    </row>
    <row r="37" spans="1:13" x14ac:dyDescent="0.15">
      <c r="A37" s="128" t="s">
        <v>64</v>
      </c>
      <c r="B37" s="128"/>
      <c r="C37" s="126"/>
      <c r="D37" s="127"/>
      <c r="E37" s="51">
        <v>180</v>
      </c>
      <c r="F37" s="125">
        <f t="shared" si="13"/>
        <v>0</v>
      </c>
      <c r="G37" s="123">
        <f t="shared" si="11"/>
        <v>0</v>
      </c>
      <c r="H37" s="123">
        <f t="shared" si="12"/>
        <v>0</v>
      </c>
      <c r="I37" s="134"/>
      <c r="J37" s="133"/>
      <c r="K37" s="123">
        <f t="shared" si="9"/>
        <v>0</v>
      </c>
      <c r="L37" s="122">
        <f t="shared" si="10"/>
        <v>0</v>
      </c>
      <c r="M37" s="132"/>
    </row>
    <row r="38" spans="1:13" x14ac:dyDescent="0.15">
      <c r="A38" s="128" t="s">
        <v>64</v>
      </c>
      <c r="B38" s="128"/>
      <c r="C38" s="126"/>
      <c r="D38" s="127"/>
      <c r="E38" s="51">
        <v>180</v>
      </c>
      <c r="F38" s="125">
        <f t="shared" si="13"/>
        <v>0</v>
      </c>
      <c r="G38" s="123">
        <f t="shared" si="11"/>
        <v>0</v>
      </c>
      <c r="H38" s="123">
        <f t="shared" si="12"/>
        <v>0</v>
      </c>
      <c r="I38" s="134"/>
      <c r="J38" s="133"/>
      <c r="K38" s="123">
        <f t="shared" si="9"/>
        <v>0</v>
      </c>
      <c r="L38" s="122">
        <f t="shared" si="10"/>
        <v>0</v>
      </c>
      <c r="M38" s="132"/>
    </row>
    <row r="39" spans="1:13" ht="13" thickBot="1" x14ac:dyDescent="0.2">
      <c r="A39" s="128" t="s">
        <v>64</v>
      </c>
      <c r="B39" s="128"/>
      <c r="C39" s="126"/>
      <c r="D39" s="127"/>
      <c r="E39" s="51">
        <v>180</v>
      </c>
      <c r="F39" s="125">
        <f t="shared" si="13"/>
        <v>0</v>
      </c>
      <c r="G39" s="52">
        <f t="shared" si="11"/>
        <v>0</v>
      </c>
      <c r="H39" s="52">
        <f t="shared" si="12"/>
        <v>0</v>
      </c>
      <c r="I39" s="37"/>
      <c r="J39" s="53"/>
      <c r="K39" s="52">
        <f t="shared" si="9"/>
        <v>0</v>
      </c>
      <c r="L39" s="54">
        <f t="shared" si="10"/>
        <v>0</v>
      </c>
      <c r="M39" s="132"/>
    </row>
    <row r="40" spans="1:13" s="64" customFormat="1" ht="18" customHeight="1" thickBot="1" x14ac:dyDescent="0.2">
      <c r="A40" s="55" t="s">
        <v>50</v>
      </c>
      <c r="B40" s="56" t="s">
        <v>4</v>
      </c>
      <c r="C40" s="40">
        <f>SUM(C25:$C39)</f>
        <v>0</v>
      </c>
      <c r="D40" s="57"/>
      <c r="E40" s="57"/>
      <c r="F40" s="58">
        <f>SUM(F25:F39)</f>
        <v>0</v>
      </c>
      <c r="G40" s="59">
        <f>SUM(G25:G39)</f>
        <v>0</v>
      </c>
      <c r="H40" s="59">
        <f>SUM(H25:H39)</f>
        <v>0</v>
      </c>
      <c r="I40" s="59"/>
      <c r="J40" s="60"/>
      <c r="K40" s="61">
        <f>SUM(K25:K39)</f>
        <v>0</v>
      </c>
      <c r="L40" s="62">
        <f t="shared" si="10"/>
        <v>0</v>
      </c>
      <c r="M40" s="63">
        <f>M21-L40</f>
        <v>0</v>
      </c>
    </row>
    <row r="41" spans="1:13" s="66" customFormat="1" ht="11" customHeight="1" x14ac:dyDescent="0.15">
      <c r="A41" s="65" t="s">
        <v>4</v>
      </c>
      <c r="C41" s="67" t="s">
        <v>4</v>
      </c>
      <c r="D41" s="67" t="s">
        <v>4</v>
      </c>
      <c r="E41" s="67"/>
      <c r="F41" s="68" t="s">
        <v>4</v>
      </c>
      <c r="G41" s="68" t="s">
        <v>4</v>
      </c>
      <c r="H41" s="68" t="s">
        <v>4</v>
      </c>
      <c r="I41" s="68" t="s">
        <v>4</v>
      </c>
      <c r="J41" s="68" t="s">
        <v>4</v>
      </c>
      <c r="K41" s="68" t="s">
        <v>4</v>
      </c>
    </row>
    <row r="42" spans="1:13" ht="18" customHeight="1" x14ac:dyDescent="0.15">
      <c r="A42" s="26"/>
      <c r="C42" s="25"/>
      <c r="D42" s="69"/>
      <c r="E42" s="69"/>
      <c r="F42" s="70"/>
      <c r="G42" s="71"/>
      <c r="H42" s="25"/>
      <c r="I42" s="25"/>
      <c r="J42" s="25"/>
      <c r="K42" s="25"/>
    </row>
    <row r="43" spans="1:13" ht="25" customHeight="1" x14ac:dyDescent="0.15">
      <c r="A43" s="377" t="s">
        <v>100</v>
      </c>
      <c r="B43" s="377"/>
      <c r="C43" s="377"/>
      <c r="D43" s="377"/>
      <c r="E43" s="377"/>
      <c r="F43" s="377"/>
      <c r="G43" s="377"/>
      <c r="H43" s="377"/>
      <c r="I43" s="377"/>
      <c r="J43" s="377"/>
      <c r="K43" s="25"/>
    </row>
    <row r="44" spans="1:13" s="3" customFormat="1" ht="26" customHeight="1" x14ac:dyDescent="0.2">
      <c r="A44" s="162" t="s">
        <v>59</v>
      </c>
      <c r="B44" s="159" t="s">
        <v>87</v>
      </c>
      <c r="C44" s="159" t="s">
        <v>38</v>
      </c>
      <c r="D44" s="159" t="s">
        <v>55</v>
      </c>
      <c r="E44" s="161" t="s">
        <v>56</v>
      </c>
      <c r="F44" s="160" t="s">
        <v>30</v>
      </c>
      <c r="G44" s="159" t="s">
        <v>57</v>
      </c>
      <c r="H44" s="159" t="s">
        <v>34</v>
      </c>
      <c r="I44" s="158" t="s">
        <v>32</v>
      </c>
      <c r="J44" s="72" t="s">
        <v>2</v>
      </c>
      <c r="K44" s="21"/>
    </row>
    <row r="45" spans="1:13" s="2" customFormat="1" ht="16" x14ac:dyDescent="0.2">
      <c r="B45" s="4"/>
      <c r="C45" s="5"/>
      <c r="D45" s="5" t="s">
        <v>128</v>
      </c>
      <c r="E45" s="49"/>
      <c r="F45" s="365">
        <v>0.2369</v>
      </c>
      <c r="G45" s="363">
        <v>6.2E-2</v>
      </c>
      <c r="H45" s="363">
        <v>1.4500000000000001E-2</v>
      </c>
      <c r="I45" s="363">
        <v>8.0000000000000002E-3</v>
      </c>
      <c r="K45" s="21"/>
    </row>
    <row r="46" spans="1:13" ht="16" x14ac:dyDescent="0.2">
      <c r="A46" s="128" t="s">
        <v>92</v>
      </c>
      <c r="B46" s="128"/>
      <c r="C46" s="129"/>
      <c r="D46" s="131"/>
      <c r="E46" s="125">
        <f t="shared" ref="E46:E56" si="14">C46*D46</f>
        <v>0</v>
      </c>
      <c r="F46" s="130">
        <f>$F$45*E46</f>
        <v>0</v>
      </c>
      <c r="G46" s="123">
        <f>$G$45*E46</f>
        <v>0</v>
      </c>
      <c r="H46" s="123">
        <f>$H$45*E46</f>
        <v>0</v>
      </c>
      <c r="I46" s="123">
        <f>$I$45*E46</f>
        <v>0</v>
      </c>
      <c r="J46" s="122">
        <f t="shared" ref="J46:J56" si="15">SUM(E46:I46)</f>
        <v>0</v>
      </c>
      <c r="K46" s="21"/>
    </row>
    <row r="47" spans="1:13" ht="16" x14ac:dyDescent="0.2">
      <c r="A47" s="128"/>
      <c r="B47" s="128"/>
      <c r="C47" s="127"/>
      <c r="D47" s="126"/>
      <c r="E47" s="125">
        <f t="shared" si="14"/>
        <v>0</v>
      </c>
      <c r="F47" s="130">
        <f t="shared" ref="F47:F60" si="16">$F$45*E47</f>
        <v>0</v>
      </c>
      <c r="G47" s="123">
        <f t="shared" ref="G47:G60" si="17">$G$45*E47</f>
        <v>0</v>
      </c>
      <c r="H47" s="123">
        <f t="shared" ref="H47:H60" si="18">$H$45*E47</f>
        <v>0</v>
      </c>
      <c r="I47" s="123">
        <f t="shared" ref="I47:I60" si="19">$I$45*E47</f>
        <v>0</v>
      </c>
      <c r="J47" s="122">
        <f t="shared" si="15"/>
        <v>0</v>
      </c>
      <c r="K47" s="21"/>
    </row>
    <row r="48" spans="1:13" x14ac:dyDescent="0.15">
      <c r="A48" s="128"/>
      <c r="B48" s="128"/>
      <c r="C48" s="129"/>
      <c r="D48" s="126"/>
      <c r="E48" s="125">
        <f t="shared" si="14"/>
        <v>0</v>
      </c>
      <c r="F48" s="130">
        <f t="shared" si="16"/>
        <v>0</v>
      </c>
      <c r="G48" s="123">
        <f t="shared" si="17"/>
        <v>0</v>
      </c>
      <c r="H48" s="123">
        <f t="shared" si="18"/>
        <v>0</v>
      </c>
      <c r="I48" s="123">
        <f t="shared" si="19"/>
        <v>0</v>
      </c>
      <c r="J48" s="122">
        <f t="shared" si="15"/>
        <v>0</v>
      </c>
      <c r="K48" s="25"/>
    </row>
    <row r="49" spans="1:13" x14ac:dyDescent="0.15">
      <c r="A49" s="128"/>
      <c r="B49" s="128"/>
      <c r="C49" s="129"/>
      <c r="D49" s="126"/>
      <c r="E49" s="125">
        <f t="shared" si="14"/>
        <v>0</v>
      </c>
      <c r="F49" s="130">
        <f t="shared" si="16"/>
        <v>0</v>
      </c>
      <c r="G49" s="123">
        <f t="shared" si="17"/>
        <v>0</v>
      </c>
      <c r="H49" s="123">
        <f t="shared" si="18"/>
        <v>0</v>
      </c>
      <c r="I49" s="123">
        <f t="shared" si="19"/>
        <v>0</v>
      </c>
      <c r="J49" s="122">
        <f t="shared" si="15"/>
        <v>0</v>
      </c>
      <c r="K49" s="25" t="s">
        <v>4</v>
      </c>
    </row>
    <row r="50" spans="1:13" x14ac:dyDescent="0.15">
      <c r="A50" s="128"/>
      <c r="B50" s="128"/>
      <c r="C50" s="129"/>
      <c r="D50" s="126"/>
      <c r="E50" s="125">
        <f t="shared" si="14"/>
        <v>0</v>
      </c>
      <c r="F50" s="130">
        <f t="shared" si="16"/>
        <v>0</v>
      </c>
      <c r="G50" s="123">
        <f t="shared" si="17"/>
        <v>0</v>
      </c>
      <c r="H50" s="123">
        <f t="shared" si="18"/>
        <v>0</v>
      </c>
      <c r="I50" s="123">
        <f t="shared" si="19"/>
        <v>0</v>
      </c>
      <c r="J50" s="122">
        <f t="shared" si="15"/>
        <v>0</v>
      </c>
      <c r="K50" s="25" t="s">
        <v>4</v>
      </c>
    </row>
    <row r="51" spans="1:13" x14ac:dyDescent="0.15">
      <c r="A51" s="128" t="s">
        <v>93</v>
      </c>
      <c r="B51" s="128"/>
      <c r="C51" s="127"/>
      <c r="D51" s="126"/>
      <c r="E51" s="125">
        <f t="shared" si="14"/>
        <v>0</v>
      </c>
      <c r="F51" s="130">
        <f t="shared" si="16"/>
        <v>0</v>
      </c>
      <c r="G51" s="123">
        <f t="shared" si="17"/>
        <v>0</v>
      </c>
      <c r="H51" s="123">
        <f t="shared" si="18"/>
        <v>0</v>
      </c>
      <c r="I51" s="123">
        <f t="shared" si="19"/>
        <v>0</v>
      </c>
      <c r="J51" s="122">
        <f t="shared" si="15"/>
        <v>0</v>
      </c>
      <c r="K51" s="25" t="s">
        <v>4</v>
      </c>
    </row>
    <row r="52" spans="1:13" x14ac:dyDescent="0.15">
      <c r="A52" s="128"/>
      <c r="B52" s="128"/>
      <c r="C52" s="127"/>
      <c r="D52" s="126"/>
      <c r="E52" s="125">
        <f t="shared" si="14"/>
        <v>0</v>
      </c>
      <c r="F52" s="130">
        <f t="shared" si="16"/>
        <v>0</v>
      </c>
      <c r="G52" s="123">
        <f t="shared" si="17"/>
        <v>0</v>
      </c>
      <c r="H52" s="123">
        <f t="shared" si="18"/>
        <v>0</v>
      </c>
      <c r="I52" s="123">
        <f t="shared" si="19"/>
        <v>0</v>
      </c>
      <c r="J52" s="122">
        <f t="shared" si="15"/>
        <v>0</v>
      </c>
      <c r="K52" s="25" t="s">
        <v>13</v>
      </c>
    </row>
    <row r="53" spans="1:13" x14ac:dyDescent="0.15">
      <c r="A53" s="128"/>
      <c r="B53" s="128"/>
      <c r="C53" s="127"/>
      <c r="D53" s="126"/>
      <c r="E53" s="125">
        <f t="shared" si="14"/>
        <v>0</v>
      </c>
      <c r="F53" s="130">
        <f t="shared" si="16"/>
        <v>0</v>
      </c>
      <c r="G53" s="123">
        <f t="shared" si="17"/>
        <v>0</v>
      </c>
      <c r="H53" s="123">
        <f t="shared" si="18"/>
        <v>0</v>
      </c>
      <c r="I53" s="123">
        <f t="shared" si="19"/>
        <v>0</v>
      </c>
      <c r="J53" s="122">
        <f t="shared" si="15"/>
        <v>0</v>
      </c>
      <c r="K53" s="25" t="s">
        <v>4</v>
      </c>
    </row>
    <row r="54" spans="1:13" x14ac:dyDescent="0.15">
      <c r="A54" s="128"/>
      <c r="B54" s="128"/>
      <c r="C54" s="127"/>
      <c r="D54" s="126"/>
      <c r="E54" s="125">
        <f t="shared" si="14"/>
        <v>0</v>
      </c>
      <c r="F54" s="130">
        <f t="shared" si="16"/>
        <v>0</v>
      </c>
      <c r="G54" s="123">
        <f t="shared" si="17"/>
        <v>0</v>
      </c>
      <c r="H54" s="123">
        <f t="shared" si="18"/>
        <v>0</v>
      </c>
      <c r="I54" s="123">
        <f t="shared" si="19"/>
        <v>0</v>
      </c>
      <c r="J54" s="122">
        <f t="shared" si="15"/>
        <v>0</v>
      </c>
      <c r="K54" s="25" t="s">
        <v>4</v>
      </c>
    </row>
    <row r="55" spans="1:13" x14ac:dyDescent="0.15">
      <c r="A55" s="128"/>
      <c r="B55" s="128"/>
      <c r="C55" s="127"/>
      <c r="D55" s="126"/>
      <c r="E55" s="125">
        <f t="shared" si="14"/>
        <v>0</v>
      </c>
      <c r="F55" s="130">
        <f t="shared" si="16"/>
        <v>0</v>
      </c>
      <c r="G55" s="123">
        <f t="shared" si="17"/>
        <v>0</v>
      </c>
      <c r="H55" s="123">
        <f t="shared" si="18"/>
        <v>0</v>
      </c>
      <c r="I55" s="123">
        <f t="shared" si="19"/>
        <v>0</v>
      </c>
      <c r="J55" s="122">
        <f t="shared" si="15"/>
        <v>0</v>
      </c>
      <c r="K55" s="25" t="s">
        <v>4</v>
      </c>
    </row>
    <row r="56" spans="1:13" x14ac:dyDescent="0.15">
      <c r="A56" s="128" t="s">
        <v>94</v>
      </c>
      <c r="B56" s="128"/>
      <c r="C56" s="127"/>
      <c r="D56" s="126"/>
      <c r="E56" s="125">
        <f t="shared" si="14"/>
        <v>0</v>
      </c>
      <c r="F56" s="130">
        <f t="shared" si="16"/>
        <v>0</v>
      </c>
      <c r="G56" s="123">
        <f t="shared" si="17"/>
        <v>0</v>
      </c>
      <c r="H56" s="123">
        <f t="shared" si="18"/>
        <v>0</v>
      </c>
      <c r="I56" s="123">
        <f t="shared" si="19"/>
        <v>0</v>
      </c>
      <c r="J56" s="122">
        <f t="shared" si="15"/>
        <v>0</v>
      </c>
      <c r="K56" s="25"/>
    </row>
    <row r="57" spans="1:13" x14ac:dyDescent="0.15">
      <c r="A57" s="128"/>
      <c r="B57" s="128"/>
      <c r="C57" s="127"/>
      <c r="D57" s="126"/>
      <c r="E57" s="125">
        <f t="shared" ref="E57:E60" si="20">C57*D57</f>
        <v>0</v>
      </c>
      <c r="F57" s="130">
        <f t="shared" si="16"/>
        <v>0</v>
      </c>
      <c r="G57" s="123">
        <f t="shared" si="17"/>
        <v>0</v>
      </c>
      <c r="H57" s="123">
        <f t="shared" si="18"/>
        <v>0</v>
      </c>
      <c r="I57" s="123">
        <f t="shared" si="19"/>
        <v>0</v>
      </c>
      <c r="J57" s="122">
        <f t="shared" ref="J57:J61" si="21">SUM(E57:I57)</f>
        <v>0</v>
      </c>
      <c r="K57" s="25"/>
    </row>
    <row r="58" spans="1:13" x14ac:dyDescent="0.15">
      <c r="A58" s="128"/>
      <c r="B58" s="128"/>
      <c r="C58" s="127"/>
      <c r="D58" s="126"/>
      <c r="E58" s="125">
        <f t="shared" si="20"/>
        <v>0</v>
      </c>
      <c r="F58" s="130">
        <f t="shared" si="16"/>
        <v>0</v>
      </c>
      <c r="G58" s="123">
        <f t="shared" si="17"/>
        <v>0</v>
      </c>
      <c r="H58" s="123">
        <f t="shared" si="18"/>
        <v>0</v>
      </c>
      <c r="I58" s="123">
        <f t="shared" si="19"/>
        <v>0</v>
      </c>
      <c r="J58" s="122">
        <f t="shared" si="21"/>
        <v>0</v>
      </c>
      <c r="K58" s="25" t="s">
        <v>4</v>
      </c>
    </row>
    <row r="59" spans="1:13" x14ac:dyDescent="0.15">
      <c r="A59" s="128"/>
      <c r="B59" s="128"/>
      <c r="C59" s="127"/>
      <c r="D59" s="126"/>
      <c r="E59" s="125">
        <f t="shared" si="20"/>
        <v>0</v>
      </c>
      <c r="F59" s="130">
        <f t="shared" si="16"/>
        <v>0</v>
      </c>
      <c r="G59" s="123">
        <f t="shared" si="17"/>
        <v>0</v>
      </c>
      <c r="H59" s="123">
        <f t="shared" si="18"/>
        <v>0</v>
      </c>
      <c r="I59" s="123">
        <f t="shared" si="19"/>
        <v>0</v>
      </c>
      <c r="J59" s="122">
        <f t="shared" si="21"/>
        <v>0</v>
      </c>
      <c r="K59" s="25" t="s">
        <v>4</v>
      </c>
    </row>
    <row r="60" spans="1:13" ht="13" thickBot="1" x14ac:dyDescent="0.2">
      <c r="A60" s="128"/>
      <c r="B60" s="128"/>
      <c r="C60" s="127"/>
      <c r="D60" s="126"/>
      <c r="E60" s="125">
        <f t="shared" si="20"/>
        <v>0</v>
      </c>
      <c r="F60" s="130">
        <f t="shared" si="16"/>
        <v>0</v>
      </c>
      <c r="G60" s="123">
        <f t="shared" si="17"/>
        <v>0</v>
      </c>
      <c r="H60" s="123">
        <f t="shared" si="18"/>
        <v>0</v>
      </c>
      <c r="I60" s="123">
        <f t="shared" si="19"/>
        <v>0</v>
      </c>
      <c r="J60" s="122">
        <f t="shared" si="21"/>
        <v>0</v>
      </c>
      <c r="K60" s="25"/>
    </row>
    <row r="61" spans="1:13" s="64" customFormat="1" ht="13" thickBot="1" x14ac:dyDescent="0.2">
      <c r="A61" s="55" t="s">
        <v>58</v>
      </c>
      <c r="B61" s="56" t="s">
        <v>4</v>
      </c>
      <c r="C61" s="57"/>
      <c r="D61" s="57"/>
      <c r="E61" s="58">
        <f>SUM(E46:E60)</f>
        <v>0</v>
      </c>
      <c r="F61" s="59">
        <f>SUM(F46:F60)</f>
        <v>0</v>
      </c>
      <c r="G61" s="59">
        <f>SUM(G46:G60)</f>
        <v>0</v>
      </c>
      <c r="H61" s="59">
        <f>SUM(H46:H60)</f>
        <v>0</v>
      </c>
      <c r="I61" s="61">
        <f>SUM(I46:I60)</f>
        <v>0</v>
      </c>
      <c r="J61" s="121">
        <f t="shared" si="21"/>
        <v>0</v>
      </c>
      <c r="K61" s="25" t="s">
        <v>4</v>
      </c>
    </row>
    <row r="62" spans="1:13" s="64" customFormat="1" ht="16" customHeight="1" x14ac:dyDescent="0.15">
      <c r="A62" s="74"/>
      <c r="B62" s="74"/>
      <c r="C62" s="75"/>
      <c r="D62" s="75"/>
      <c r="E62" s="382" t="s">
        <v>67</v>
      </c>
      <c r="F62" s="382"/>
      <c r="G62" s="382"/>
      <c r="H62" s="382"/>
      <c r="I62" s="382"/>
      <c r="J62" s="382"/>
      <c r="K62" s="382"/>
      <c r="L62" s="382"/>
      <c r="M62" s="382"/>
    </row>
    <row r="63" spans="1:13" s="64" customFormat="1" x14ac:dyDescent="0.15">
      <c r="A63" s="74"/>
      <c r="B63" s="74"/>
      <c r="C63" s="75"/>
      <c r="D63" s="75"/>
      <c r="E63" s="382"/>
      <c r="F63" s="382"/>
      <c r="G63" s="382"/>
      <c r="H63" s="382"/>
      <c r="I63" s="382"/>
      <c r="J63" s="382"/>
      <c r="K63" s="382"/>
      <c r="L63" s="382"/>
      <c r="M63" s="382"/>
    </row>
    <row r="64" spans="1:13" s="64" customFormat="1" ht="26" x14ac:dyDescent="0.15">
      <c r="A64" s="76"/>
      <c r="B64" s="7"/>
      <c r="C64" s="77"/>
      <c r="D64" s="78" t="s">
        <v>51</v>
      </c>
      <c r="E64" s="78"/>
      <c r="F64" s="79" t="s">
        <v>43</v>
      </c>
      <c r="G64" s="79" t="s">
        <v>44</v>
      </c>
      <c r="H64" s="79" t="s">
        <v>45</v>
      </c>
      <c r="I64" s="79" t="s">
        <v>46</v>
      </c>
      <c r="J64" s="79" t="s">
        <v>47</v>
      </c>
      <c r="K64" s="79" t="s">
        <v>48</v>
      </c>
      <c r="L64" s="8" t="s">
        <v>49</v>
      </c>
      <c r="M64" s="8" t="s">
        <v>3</v>
      </c>
    </row>
    <row r="65" spans="1:13" s="64" customFormat="1" x14ac:dyDescent="0.15">
      <c r="A65" s="26"/>
      <c r="B65" s="26" t="s">
        <v>4</v>
      </c>
      <c r="C65" s="120">
        <f>C21+C40</f>
        <v>0</v>
      </c>
      <c r="D65" s="119">
        <f>E21+F40+E61</f>
        <v>0</v>
      </c>
      <c r="E65" s="80"/>
      <c r="F65" s="118">
        <f>F21+F61</f>
        <v>0</v>
      </c>
      <c r="G65" s="177">
        <f>G21+G40+G61</f>
        <v>0</v>
      </c>
      <c r="H65" s="177">
        <f>H21+H40+H61</f>
        <v>0</v>
      </c>
      <c r="I65" s="177">
        <f>I21</f>
        <v>0</v>
      </c>
      <c r="J65" s="177">
        <f>J21+J40</f>
        <v>0</v>
      </c>
      <c r="K65" s="177">
        <f>K21+K40+I61</f>
        <v>0</v>
      </c>
      <c r="L65" s="176">
        <f>SUM(D65:K65)</f>
        <v>0</v>
      </c>
      <c r="M65" s="175">
        <f>M40-J61</f>
        <v>0</v>
      </c>
    </row>
    <row r="66" spans="1:13" s="64" customFormat="1" x14ac:dyDescent="0.15">
      <c r="A66" s="74"/>
      <c r="B66" s="74"/>
      <c r="C66" s="75"/>
      <c r="D66" s="75"/>
      <c r="E66" s="81"/>
      <c r="F66" s="81"/>
      <c r="G66" s="81"/>
      <c r="H66" s="81"/>
      <c r="I66" s="81"/>
      <c r="J66" s="82"/>
      <c r="K66" s="25"/>
    </row>
    <row r="67" spans="1:13" s="64" customFormat="1" x14ac:dyDescent="0.15">
      <c r="A67" s="74"/>
      <c r="B67" s="74"/>
      <c r="C67" s="75"/>
      <c r="D67" s="75"/>
      <c r="E67" s="81"/>
      <c r="F67" s="81"/>
      <c r="G67" s="81"/>
      <c r="H67" s="81"/>
      <c r="I67" s="81"/>
      <c r="J67" s="82"/>
      <c r="K67" s="25"/>
    </row>
    <row r="68" spans="1:13" s="64" customFormat="1" ht="16" x14ac:dyDescent="0.2">
      <c r="A68" s="26" t="s">
        <v>5</v>
      </c>
      <c r="B68" s="15"/>
      <c r="C68" s="25"/>
      <c r="D68" s="174">
        <f>D65</f>
        <v>0</v>
      </c>
      <c r="E68" s="69"/>
      <c r="F68" s="83"/>
      <c r="G68" s="23"/>
      <c r="H68" s="84"/>
      <c r="I68" s="84"/>
      <c r="J68" s="84"/>
      <c r="K68" s="21"/>
      <c r="L68" s="21"/>
      <c r="M68" s="22"/>
    </row>
    <row r="69" spans="1:13" s="64" customFormat="1" ht="17" thickBot="1" x14ac:dyDescent="0.25">
      <c r="A69" s="26" t="s">
        <v>6</v>
      </c>
      <c r="B69" s="15"/>
      <c r="C69" s="25"/>
      <c r="D69" s="173">
        <f>SUM(F65:K65)</f>
        <v>0</v>
      </c>
      <c r="E69" s="69"/>
      <c r="F69" s="85"/>
      <c r="G69" s="23"/>
      <c r="H69" s="84"/>
      <c r="I69" s="84"/>
      <c r="J69" s="84"/>
      <c r="K69" s="21"/>
      <c r="L69" s="21"/>
      <c r="M69" s="15"/>
    </row>
    <row r="70" spans="1:13" s="64" customFormat="1" ht="14" thickTop="1" thickBot="1" x14ac:dyDescent="0.2">
      <c r="A70" s="26" t="s">
        <v>7</v>
      </c>
      <c r="B70" s="15"/>
      <c r="C70" s="25"/>
      <c r="D70" s="86">
        <f>D68+D69</f>
        <v>0</v>
      </c>
      <c r="E70" s="69"/>
      <c r="F70" s="83"/>
      <c r="G70" s="87"/>
      <c r="H70" s="23"/>
      <c r="I70" s="23"/>
      <c r="J70" s="23"/>
      <c r="K70" s="25"/>
      <c r="L70" s="15"/>
      <c r="M70" s="15"/>
    </row>
    <row r="71" spans="1:13" s="64" customFormat="1" ht="14" thickTop="1" thickBot="1" x14ac:dyDescent="0.2">
      <c r="A71" s="74"/>
      <c r="B71" s="74"/>
      <c r="C71" s="75"/>
      <c r="D71" s="75"/>
      <c r="E71" s="81"/>
      <c r="F71" s="81"/>
      <c r="G71" s="81"/>
      <c r="H71" s="81"/>
      <c r="I71" s="81"/>
      <c r="J71" s="82"/>
      <c r="K71" s="25"/>
    </row>
    <row r="72" spans="1:13" ht="17" thickBot="1" x14ac:dyDescent="0.25">
      <c r="A72" s="26"/>
      <c r="C72" s="25"/>
      <c r="D72" s="88"/>
      <c r="E72" s="69"/>
      <c r="F72" s="21"/>
      <c r="G72" s="21"/>
      <c r="H72" s="21"/>
      <c r="I72" s="21"/>
      <c r="J72" s="21"/>
      <c r="K72" s="25" t="s">
        <v>4</v>
      </c>
      <c r="M72" s="89" t="s">
        <v>3</v>
      </c>
    </row>
    <row r="73" spans="1:13" ht="16" x14ac:dyDescent="0.2">
      <c r="A73" s="35">
        <v>331</v>
      </c>
      <c r="B73" s="15" t="s">
        <v>8</v>
      </c>
      <c r="C73" s="90"/>
      <c r="D73" s="171"/>
      <c r="E73" s="91"/>
      <c r="F73" s="21"/>
      <c r="G73" s="21"/>
      <c r="H73" s="21"/>
      <c r="I73" s="21"/>
      <c r="J73" s="21"/>
      <c r="K73" s="26" t="s">
        <v>4</v>
      </c>
      <c r="M73" s="170">
        <f>M65-D73</f>
        <v>0</v>
      </c>
    </row>
    <row r="74" spans="1:13" ht="16" x14ac:dyDescent="0.2">
      <c r="A74" s="35">
        <v>334</v>
      </c>
      <c r="B74" s="25" t="s">
        <v>52</v>
      </c>
      <c r="C74" s="92"/>
      <c r="D74" s="172"/>
      <c r="E74" s="93"/>
      <c r="F74" s="21"/>
      <c r="G74" s="21"/>
      <c r="H74" s="21"/>
      <c r="I74" s="21"/>
      <c r="J74" s="21"/>
      <c r="K74" s="94" t="s">
        <v>4</v>
      </c>
      <c r="M74" s="170">
        <f t="shared" ref="M74:M91" si="22">M73-D74</f>
        <v>0</v>
      </c>
    </row>
    <row r="75" spans="1:13" x14ac:dyDescent="0.15">
      <c r="A75" s="35">
        <v>342</v>
      </c>
      <c r="B75" s="25" t="s">
        <v>53</v>
      </c>
      <c r="C75" s="92"/>
      <c r="D75" s="171"/>
      <c r="E75" s="91"/>
      <c r="F75" s="95"/>
      <c r="G75" s="25"/>
      <c r="H75" s="25"/>
      <c r="I75" s="25"/>
      <c r="J75" s="25"/>
      <c r="K75" s="26" t="s">
        <v>4</v>
      </c>
      <c r="M75" s="170">
        <f t="shared" si="22"/>
        <v>0</v>
      </c>
    </row>
    <row r="76" spans="1:13" x14ac:dyDescent="0.15">
      <c r="A76" s="73">
        <v>531</v>
      </c>
      <c r="B76" s="25" t="s">
        <v>9</v>
      </c>
      <c r="C76" s="96"/>
      <c r="D76" s="171"/>
      <c r="E76" s="91"/>
      <c r="F76" s="70" t="s">
        <v>4</v>
      </c>
      <c r="G76" s="25" t="s">
        <v>4</v>
      </c>
      <c r="H76" s="23"/>
      <c r="I76" s="97"/>
      <c r="J76" s="97"/>
      <c r="K76" s="26" t="s">
        <v>4</v>
      </c>
      <c r="M76" s="170">
        <f t="shared" si="22"/>
        <v>0</v>
      </c>
    </row>
    <row r="77" spans="1:13" x14ac:dyDescent="0.15">
      <c r="A77" s="73">
        <v>532</v>
      </c>
      <c r="B77" s="25" t="s">
        <v>10</v>
      </c>
      <c r="C77" s="96"/>
      <c r="D77" s="171"/>
      <c r="E77" s="91"/>
      <c r="F77" s="70" t="s">
        <v>4</v>
      </c>
      <c r="G77" s="25" t="s">
        <v>4</v>
      </c>
      <c r="H77" s="23"/>
      <c r="I77" s="97"/>
      <c r="J77" s="97"/>
      <c r="K77" s="26"/>
      <c r="M77" s="170">
        <f t="shared" si="22"/>
        <v>0</v>
      </c>
    </row>
    <row r="78" spans="1:13" x14ac:dyDescent="0.15">
      <c r="A78" s="73">
        <v>551</v>
      </c>
      <c r="B78" s="25" t="s">
        <v>11</v>
      </c>
      <c r="C78" s="96"/>
      <c r="D78" s="171"/>
      <c r="E78" s="91"/>
      <c r="F78" s="70" t="s">
        <v>4</v>
      </c>
      <c r="G78" s="25" t="s">
        <v>4</v>
      </c>
      <c r="H78" s="23"/>
      <c r="I78" s="97"/>
      <c r="J78" s="97"/>
      <c r="K78" s="26" t="s">
        <v>4</v>
      </c>
      <c r="M78" s="170">
        <f t="shared" si="22"/>
        <v>0</v>
      </c>
    </row>
    <row r="79" spans="1:13" x14ac:dyDescent="0.15">
      <c r="A79" s="73">
        <v>581</v>
      </c>
      <c r="B79" s="25" t="s">
        <v>12</v>
      </c>
      <c r="C79" s="96"/>
      <c r="D79" s="171"/>
      <c r="E79" s="91"/>
      <c r="F79" s="70" t="s">
        <v>4</v>
      </c>
      <c r="G79" s="25" t="s">
        <v>4</v>
      </c>
      <c r="H79" s="23"/>
      <c r="I79" s="97"/>
      <c r="J79" s="97"/>
      <c r="K79" s="25" t="s">
        <v>4</v>
      </c>
      <c r="M79" s="170">
        <f t="shared" si="22"/>
        <v>0</v>
      </c>
    </row>
    <row r="80" spans="1:13" x14ac:dyDescent="0.15">
      <c r="A80" s="73">
        <v>583</v>
      </c>
      <c r="B80" s="25" t="s">
        <v>54</v>
      </c>
      <c r="C80" s="96"/>
      <c r="D80" s="171"/>
      <c r="E80" s="91"/>
      <c r="F80" s="70" t="s">
        <v>4</v>
      </c>
      <c r="G80" s="25" t="s">
        <v>4</v>
      </c>
      <c r="H80" s="94"/>
      <c r="I80" s="98"/>
      <c r="J80" s="98"/>
      <c r="M80" s="170">
        <f t="shared" si="22"/>
        <v>0</v>
      </c>
    </row>
    <row r="81" spans="1:13" x14ac:dyDescent="0.15">
      <c r="A81" s="73">
        <v>599</v>
      </c>
      <c r="B81" s="25" t="s">
        <v>14</v>
      </c>
      <c r="C81" s="96"/>
      <c r="D81" s="171"/>
      <c r="E81" s="91"/>
      <c r="F81" s="70" t="s">
        <v>4</v>
      </c>
      <c r="G81" s="25" t="s">
        <v>4</v>
      </c>
      <c r="H81" s="25" t="s">
        <v>4</v>
      </c>
      <c r="I81" s="25" t="s">
        <v>4</v>
      </c>
      <c r="J81" s="25" t="s">
        <v>4</v>
      </c>
      <c r="M81" s="170">
        <f t="shared" si="22"/>
        <v>0</v>
      </c>
    </row>
    <row r="82" spans="1:13" x14ac:dyDescent="0.15">
      <c r="A82" s="73">
        <v>610</v>
      </c>
      <c r="B82" s="25" t="s">
        <v>15</v>
      </c>
      <c r="C82" s="96"/>
      <c r="D82" s="171"/>
      <c r="E82" s="91"/>
      <c r="F82" s="70" t="s">
        <v>4</v>
      </c>
      <c r="G82" s="25" t="s">
        <v>4</v>
      </c>
      <c r="H82" s="25" t="s">
        <v>4</v>
      </c>
      <c r="I82" s="25" t="s">
        <v>4</v>
      </c>
      <c r="J82" s="25" t="s">
        <v>4</v>
      </c>
      <c r="M82" s="170">
        <f t="shared" si="22"/>
        <v>0</v>
      </c>
    </row>
    <row r="83" spans="1:13" x14ac:dyDescent="0.15">
      <c r="A83" s="73">
        <v>630</v>
      </c>
      <c r="B83" s="25" t="s">
        <v>16</v>
      </c>
      <c r="C83" s="96"/>
      <c r="D83" s="171"/>
      <c r="E83" s="91"/>
      <c r="F83" s="70"/>
      <c r="G83" s="25"/>
      <c r="H83" s="25"/>
      <c r="I83" s="25"/>
      <c r="J83" s="25"/>
      <c r="M83" s="170">
        <f t="shared" si="22"/>
        <v>0</v>
      </c>
    </row>
    <row r="84" spans="1:13" x14ac:dyDescent="0.15">
      <c r="A84" s="73">
        <v>639</v>
      </c>
      <c r="B84" s="25" t="s">
        <v>17</v>
      </c>
      <c r="C84" s="99"/>
      <c r="D84" s="171"/>
      <c r="E84" s="91"/>
      <c r="F84" s="70"/>
      <c r="G84" s="25"/>
      <c r="H84" s="25"/>
      <c r="I84" s="25"/>
      <c r="J84" s="25"/>
      <c r="M84" s="170">
        <f t="shared" si="22"/>
        <v>0</v>
      </c>
    </row>
    <row r="85" spans="1:13" x14ac:dyDescent="0.15">
      <c r="A85" s="73">
        <v>641</v>
      </c>
      <c r="B85" s="25" t="s">
        <v>18</v>
      </c>
      <c r="C85" s="96"/>
      <c r="D85" s="171"/>
      <c r="E85" s="91"/>
      <c r="F85" s="70" t="s">
        <v>4</v>
      </c>
      <c r="G85" s="25" t="s">
        <v>4</v>
      </c>
      <c r="H85" s="25" t="s">
        <v>4</v>
      </c>
      <c r="I85" s="25" t="s">
        <v>4</v>
      </c>
      <c r="J85" s="25" t="s">
        <v>4</v>
      </c>
      <c r="M85" s="170">
        <f t="shared" si="22"/>
        <v>0</v>
      </c>
    </row>
    <row r="86" spans="1:13" x14ac:dyDescent="0.15">
      <c r="A86" s="73">
        <v>646</v>
      </c>
      <c r="B86" s="25" t="s">
        <v>19</v>
      </c>
      <c r="C86" s="96"/>
      <c r="D86" s="171"/>
      <c r="E86" s="91"/>
      <c r="F86" s="70" t="s">
        <v>4</v>
      </c>
      <c r="G86" s="25" t="s">
        <v>4</v>
      </c>
      <c r="H86" s="25" t="s">
        <v>4</v>
      </c>
      <c r="I86" s="25" t="s">
        <v>4</v>
      </c>
      <c r="J86" s="25" t="s">
        <v>4</v>
      </c>
      <c r="M86" s="170">
        <f t="shared" si="22"/>
        <v>0</v>
      </c>
    </row>
    <row r="87" spans="1:13" x14ac:dyDescent="0.15">
      <c r="A87" s="73">
        <v>650</v>
      </c>
      <c r="B87" s="25" t="s">
        <v>90</v>
      </c>
      <c r="C87" s="96"/>
      <c r="D87" s="171"/>
      <c r="E87" s="91"/>
      <c r="F87" s="70"/>
      <c r="G87" s="25"/>
      <c r="H87" s="25"/>
      <c r="I87" s="25"/>
      <c r="J87" s="25"/>
      <c r="M87" s="170">
        <f t="shared" si="22"/>
        <v>0</v>
      </c>
    </row>
    <row r="88" spans="1:13" x14ac:dyDescent="0.15">
      <c r="A88" s="73">
        <v>670</v>
      </c>
      <c r="B88" s="25" t="s">
        <v>20</v>
      </c>
      <c r="C88" s="96"/>
      <c r="D88" s="171"/>
      <c r="E88" s="91"/>
      <c r="F88" s="70" t="s">
        <v>4</v>
      </c>
      <c r="G88" s="25" t="s">
        <v>4</v>
      </c>
      <c r="H88" s="25" t="s">
        <v>4</v>
      </c>
      <c r="I88" s="25" t="s">
        <v>4</v>
      </c>
      <c r="J88" s="25" t="s">
        <v>4</v>
      </c>
      <c r="M88" s="170">
        <f t="shared" si="22"/>
        <v>0</v>
      </c>
    </row>
    <row r="89" spans="1:13" x14ac:dyDescent="0.15">
      <c r="A89" s="100">
        <v>730</v>
      </c>
      <c r="B89" s="25" t="s">
        <v>24</v>
      </c>
      <c r="C89" s="96"/>
      <c r="D89" s="171"/>
      <c r="E89" s="91"/>
      <c r="F89" s="70" t="s">
        <v>4</v>
      </c>
      <c r="G89" s="25" t="s">
        <v>4</v>
      </c>
      <c r="H89" s="25" t="s">
        <v>4</v>
      </c>
      <c r="I89" s="25" t="s">
        <v>4</v>
      </c>
      <c r="J89" s="25" t="s">
        <v>4</v>
      </c>
      <c r="M89" s="170">
        <f t="shared" si="22"/>
        <v>0</v>
      </c>
    </row>
    <row r="90" spans="1:13" x14ac:dyDescent="0.15">
      <c r="A90" s="100">
        <v>731</v>
      </c>
      <c r="B90" s="25" t="s">
        <v>25</v>
      </c>
      <c r="C90" s="96"/>
      <c r="D90" s="171"/>
      <c r="E90" s="91"/>
      <c r="F90" s="70" t="s">
        <v>4</v>
      </c>
      <c r="G90" s="25" t="s">
        <v>4</v>
      </c>
      <c r="H90" s="25" t="s">
        <v>4</v>
      </c>
      <c r="I90" s="25" t="s">
        <v>4</v>
      </c>
      <c r="J90" s="25" t="s">
        <v>4</v>
      </c>
      <c r="M90" s="170">
        <f t="shared" si="22"/>
        <v>0</v>
      </c>
    </row>
    <row r="91" spans="1:13" x14ac:dyDescent="0.15">
      <c r="A91" s="35">
        <v>810</v>
      </c>
      <c r="B91" s="25" t="s">
        <v>21</v>
      </c>
      <c r="C91" s="96"/>
      <c r="D91" s="171"/>
      <c r="E91" s="91"/>
      <c r="F91" s="101"/>
      <c r="G91" s="26"/>
      <c r="H91" s="26" t="s">
        <v>4</v>
      </c>
      <c r="I91" s="26" t="s">
        <v>4</v>
      </c>
      <c r="J91" s="26" t="s">
        <v>4</v>
      </c>
      <c r="M91" s="170">
        <f t="shared" si="22"/>
        <v>0</v>
      </c>
    </row>
    <row r="92" spans="1:13" ht="8" customHeight="1" x14ac:dyDescent="0.15">
      <c r="A92" s="65" t="s">
        <v>4</v>
      </c>
      <c r="B92" s="65" t="s">
        <v>4</v>
      </c>
      <c r="C92" s="65" t="s">
        <v>4</v>
      </c>
      <c r="D92" s="102"/>
      <c r="E92" s="103"/>
      <c r="F92" s="104" t="s">
        <v>4</v>
      </c>
      <c r="G92" s="65" t="s">
        <v>4</v>
      </c>
      <c r="H92" s="65" t="s">
        <v>4</v>
      </c>
      <c r="I92" s="65" t="s">
        <v>4</v>
      </c>
      <c r="J92" s="65" t="s">
        <v>4</v>
      </c>
      <c r="K92" s="66"/>
      <c r="L92" s="66"/>
      <c r="M92" s="169"/>
    </row>
    <row r="93" spans="1:13" x14ac:dyDescent="0.15">
      <c r="A93" s="26" t="s">
        <v>4</v>
      </c>
      <c r="B93" s="26" t="s">
        <v>4</v>
      </c>
      <c r="C93" s="26" t="s">
        <v>4</v>
      </c>
      <c r="D93" s="105"/>
      <c r="E93" s="106"/>
      <c r="F93" s="101" t="s">
        <v>4</v>
      </c>
      <c r="G93" s="26" t="s">
        <v>4</v>
      </c>
      <c r="H93" s="26" t="s">
        <v>4</v>
      </c>
      <c r="I93" s="26" t="s">
        <v>4</v>
      </c>
      <c r="J93" s="26" t="s">
        <v>4</v>
      </c>
    </row>
    <row r="94" spans="1:13" x14ac:dyDescent="0.15">
      <c r="A94" s="376" t="s">
        <v>63</v>
      </c>
      <c r="B94" s="376"/>
      <c r="C94" s="107"/>
      <c r="D94" s="168">
        <f>SUM(D73:D91)</f>
        <v>0</v>
      </c>
      <c r="E94" s="108"/>
      <c r="F94" s="101" t="s">
        <v>4</v>
      </c>
      <c r="G94" s="26" t="s">
        <v>4</v>
      </c>
      <c r="H94" s="26" t="s">
        <v>4</v>
      </c>
      <c r="I94" s="26" t="s">
        <v>4</v>
      </c>
      <c r="J94" s="26" t="s">
        <v>4</v>
      </c>
    </row>
    <row r="95" spans="1:13" x14ac:dyDescent="0.15">
      <c r="A95" s="26"/>
      <c r="B95" s="26"/>
      <c r="C95" s="26"/>
      <c r="D95" s="26"/>
      <c r="E95" s="94"/>
      <c r="F95" s="101"/>
      <c r="G95" s="26"/>
      <c r="H95" s="26"/>
      <c r="I95" s="26"/>
      <c r="J95" s="26"/>
    </row>
    <row r="96" spans="1:13" x14ac:dyDescent="0.15">
      <c r="A96" s="378" t="s">
        <v>86</v>
      </c>
      <c r="B96" s="378"/>
      <c r="C96" s="26" t="s">
        <v>4</v>
      </c>
      <c r="D96" s="168">
        <f>D70</f>
        <v>0</v>
      </c>
      <c r="E96" s="108"/>
      <c r="F96" s="101" t="s">
        <v>4</v>
      </c>
      <c r="G96" s="26" t="s">
        <v>4</v>
      </c>
      <c r="H96" s="26" t="s">
        <v>4</v>
      </c>
      <c r="I96" s="26" t="s">
        <v>4</v>
      </c>
      <c r="J96" s="26" t="s">
        <v>4</v>
      </c>
      <c r="M96" s="22">
        <f>M91</f>
        <v>0</v>
      </c>
    </row>
    <row r="97" spans="1:15" ht="13" thickBot="1" x14ac:dyDescent="0.2">
      <c r="B97" s="25"/>
      <c r="C97" s="23"/>
      <c r="D97" s="106"/>
      <c r="E97" s="106"/>
      <c r="F97" s="70" t="s">
        <v>4</v>
      </c>
      <c r="G97" s="25" t="s">
        <v>4</v>
      </c>
      <c r="H97" s="25" t="s">
        <v>4</v>
      </c>
      <c r="I97" s="25" t="s">
        <v>4</v>
      </c>
      <c r="J97" s="25" t="s">
        <v>4</v>
      </c>
    </row>
    <row r="98" spans="1:15" ht="16" customHeight="1" thickTop="1" thickBot="1" x14ac:dyDescent="0.2">
      <c r="A98" s="376" t="s">
        <v>22</v>
      </c>
      <c r="B98" s="376"/>
      <c r="D98" s="109">
        <f>D94+D96</f>
        <v>0</v>
      </c>
      <c r="E98" s="108"/>
      <c r="L98" s="167" t="s">
        <v>3</v>
      </c>
      <c r="M98" s="166">
        <f>M96</f>
        <v>0</v>
      </c>
    </row>
    <row r="99" spans="1:15" ht="14" thickTop="1" thickBot="1" x14ac:dyDescent="0.2"/>
    <row r="100" spans="1:15" ht="28" thickBot="1" x14ac:dyDescent="0.25">
      <c r="C100" s="13" t="s">
        <v>23</v>
      </c>
      <c r="D100" s="110">
        <f>B7-D98</f>
        <v>0</v>
      </c>
      <c r="J100"/>
      <c r="K100"/>
      <c r="L100"/>
      <c r="M100"/>
    </row>
    <row r="102" spans="1:15" ht="13" thickBot="1" x14ac:dyDescent="0.2"/>
    <row r="103" spans="1:15" ht="26" customHeight="1" x14ac:dyDescent="0.15">
      <c r="B103" s="355" t="s">
        <v>142</v>
      </c>
      <c r="C103" s="344"/>
      <c r="D103" s="344"/>
      <c r="E103" s="345"/>
    </row>
    <row r="104" spans="1:15" ht="59" customHeight="1" x14ac:dyDescent="0.15">
      <c r="B104" s="379" t="s">
        <v>135</v>
      </c>
      <c r="C104" s="380"/>
      <c r="D104" s="339" t="s">
        <v>136</v>
      </c>
      <c r="E104" s="356" t="s">
        <v>137</v>
      </c>
    </row>
    <row r="105" spans="1:15" x14ac:dyDescent="0.15">
      <c r="B105" s="347"/>
      <c r="C105" s="340"/>
      <c r="D105" s="341">
        <f>L21/12+L40/9</f>
        <v>0</v>
      </c>
      <c r="E105" s="348">
        <f>L21/12+L40/11.5</f>
        <v>0</v>
      </c>
    </row>
    <row r="106" spans="1:15" ht="12" customHeight="1" x14ac:dyDescent="0.15">
      <c r="B106" s="347"/>
      <c r="C106" s="340"/>
      <c r="D106" s="340"/>
      <c r="E106" s="349"/>
    </row>
    <row r="107" spans="1:15" ht="12" customHeight="1" x14ac:dyDescent="0.15">
      <c r="B107" s="347" t="s">
        <v>138</v>
      </c>
      <c r="C107" s="340"/>
      <c r="D107" s="340"/>
      <c r="E107" s="349"/>
    </row>
    <row r="108" spans="1:15" ht="18" customHeight="1" x14ac:dyDescent="0.15">
      <c r="B108" s="367" t="s">
        <v>139</v>
      </c>
      <c r="C108" s="368"/>
      <c r="D108" s="368"/>
      <c r="E108" s="369"/>
    </row>
    <row r="109" spans="1:15" ht="64" customHeight="1" x14ac:dyDescent="0.15">
      <c r="B109" s="370" t="s">
        <v>140</v>
      </c>
      <c r="C109" s="371"/>
      <c r="D109" s="371"/>
      <c r="E109" s="372"/>
    </row>
    <row r="110" spans="1:15" ht="33" customHeight="1" thickBot="1" x14ac:dyDescent="0.2">
      <c r="B110" s="373" t="s">
        <v>141</v>
      </c>
      <c r="C110" s="374"/>
      <c r="D110" s="374"/>
      <c r="E110" s="375"/>
    </row>
    <row r="111" spans="1:15" x14ac:dyDescent="0.15">
      <c r="A111" s="357"/>
      <c r="B111" s="357"/>
      <c r="C111" s="357"/>
      <c r="D111" s="357"/>
      <c r="E111" s="357"/>
      <c r="F111" s="357"/>
      <c r="G111" s="357"/>
      <c r="H111" s="357"/>
      <c r="I111" s="357"/>
      <c r="J111" s="357"/>
      <c r="K111" s="357"/>
      <c r="L111" s="357"/>
      <c r="M111" s="357"/>
      <c r="N111" s="357"/>
      <c r="O111" s="357"/>
    </row>
  </sheetData>
  <mergeCells count="10">
    <mergeCell ref="B104:C104"/>
    <mergeCell ref="B108:E108"/>
    <mergeCell ref="B109:E109"/>
    <mergeCell ref="B110:E110"/>
    <mergeCell ref="A98:B98"/>
    <mergeCell ref="A43:J43"/>
    <mergeCell ref="A94:B94"/>
    <mergeCell ref="A96:B96"/>
    <mergeCell ref="E62:M62"/>
    <mergeCell ref="E63:M63"/>
  </mergeCells>
  <printOptions headings="1" gridLines="1"/>
  <pageMargins left="1" right="1" top="0.75" bottom="0.5" header="0.5" footer="0.5"/>
  <pageSetup scale="62" fitToHeight="4" orientation="landscape" horizontalDpi="4294967292" verticalDpi="4294967292"/>
  <headerFooter>
    <oddHeader xml:space="preserve">&amp;L&amp;K000000&amp;D&amp;C&amp;K000000
</oddHeader>
    <oddFooter>&amp;L&amp;C&amp;R&amp;D</oddFooter>
  </headerFooter>
  <colBreaks count="1" manualBreakCount="1">
    <brk id="12"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9"/>
  <sheetViews>
    <sheetView topLeftCell="A39" zoomScale="160" zoomScaleNormal="160" zoomScalePageLayoutView="160" workbookViewId="0">
      <selection activeCell="E36" sqref="E36"/>
    </sheetView>
  </sheetViews>
  <sheetFormatPr baseColWidth="10" defaultColWidth="16.6640625" defaultRowHeight="14" x14ac:dyDescent="0.2"/>
  <cols>
    <col min="1" max="1" width="14" style="181" customWidth="1"/>
    <col min="2" max="2" width="18.83203125" style="181" bestFit="1" customWidth="1"/>
    <col min="3" max="3" width="16.6640625" style="190"/>
    <col min="4" max="16384" width="16.6640625" style="181"/>
  </cols>
  <sheetData>
    <row r="1" spans="1:4" x14ac:dyDescent="0.2">
      <c r="A1" s="179" t="s">
        <v>68</v>
      </c>
      <c r="B1" s="180">
        <f>'TSSA Budget'!B1</f>
        <v>0</v>
      </c>
      <c r="C1" s="181"/>
    </row>
    <row r="2" spans="1:4" x14ac:dyDescent="0.2">
      <c r="A2" s="182" t="s">
        <v>61</v>
      </c>
      <c r="B2" s="183">
        <f>'TSSA Budget'!B2</f>
        <v>0</v>
      </c>
      <c r="C2" s="181"/>
    </row>
    <row r="3" spans="1:4" x14ac:dyDescent="0.2">
      <c r="A3" s="182" t="s">
        <v>62</v>
      </c>
      <c r="B3" s="145">
        <f>'TSSA Budget'!B3</f>
        <v>0</v>
      </c>
      <c r="C3" s="181"/>
    </row>
    <row r="4" spans="1:4" ht="16" customHeight="1" x14ac:dyDescent="0.2">
      <c r="A4" s="184" t="s">
        <v>96</v>
      </c>
      <c r="B4" s="184"/>
      <c r="C4" s="185">
        <f>'TSSA Budget'!B4</f>
        <v>0</v>
      </c>
    </row>
    <row r="5" spans="1:4" x14ac:dyDescent="0.2">
      <c r="A5" s="184" t="s">
        <v>97</v>
      </c>
      <c r="B5" s="184"/>
      <c r="C5" s="186">
        <f>'TSSA Budget'!B6</f>
        <v>0</v>
      </c>
    </row>
    <row r="6" spans="1:4" ht="15" thickBot="1" x14ac:dyDescent="0.25">
      <c r="A6" s="182" t="s">
        <v>0</v>
      </c>
      <c r="B6" s="182"/>
      <c r="C6" s="187">
        <f>'TSSA Budget'!B7</f>
        <v>0</v>
      </c>
    </row>
    <row r="7" spans="1:4" x14ac:dyDescent="0.2">
      <c r="A7" s="188"/>
      <c r="B7" s="188"/>
      <c r="C7" s="189"/>
    </row>
    <row r="8" spans="1:4" x14ac:dyDescent="0.2">
      <c r="A8" s="182" t="s">
        <v>70</v>
      </c>
      <c r="B8" s="184"/>
    </row>
    <row r="9" spans="1:4" x14ac:dyDescent="0.2">
      <c r="A9" s="191" t="s">
        <v>71</v>
      </c>
      <c r="B9" s="184" t="s">
        <v>72</v>
      </c>
      <c r="C9" s="190">
        <f>'TSSA Budget'!E21</f>
        <v>0</v>
      </c>
      <c r="D9" s="207"/>
    </row>
    <row r="10" spans="1:4" x14ac:dyDescent="0.2">
      <c r="A10" s="191" t="s">
        <v>89</v>
      </c>
      <c r="B10" s="181" t="s">
        <v>73</v>
      </c>
      <c r="C10" s="190">
        <f>'TSSA Budget'!E61</f>
        <v>0</v>
      </c>
    </row>
    <row r="11" spans="1:4" ht="15" thickBot="1" x14ac:dyDescent="0.25">
      <c r="A11" s="191" t="s">
        <v>64</v>
      </c>
      <c r="B11" s="181" t="s">
        <v>74</v>
      </c>
      <c r="C11" s="190">
        <f>'TSSA Budget'!F40</f>
        <v>0</v>
      </c>
    </row>
    <row r="12" spans="1:4" ht="15" thickBot="1" x14ac:dyDescent="0.25">
      <c r="A12" s="191" t="s">
        <v>75</v>
      </c>
      <c r="C12" s="192">
        <f>'TSSA Budget'!D68</f>
        <v>0</v>
      </c>
      <c r="D12" s="193"/>
    </row>
    <row r="14" spans="1:4" x14ac:dyDescent="0.2">
      <c r="A14" s="181" t="s">
        <v>76</v>
      </c>
    </row>
    <row r="15" spans="1:4" x14ac:dyDescent="0.2">
      <c r="A15" s="181">
        <v>210</v>
      </c>
      <c r="B15" s="181" t="s">
        <v>77</v>
      </c>
      <c r="C15" s="190">
        <f>'TSSA Budget'!F65</f>
        <v>0</v>
      </c>
    </row>
    <row r="16" spans="1:4" x14ac:dyDescent="0.2">
      <c r="A16" s="181">
        <v>220</v>
      </c>
      <c r="B16" s="181" t="s">
        <v>78</v>
      </c>
      <c r="C16" s="190">
        <f>'TSSA Budget'!G65</f>
        <v>0</v>
      </c>
    </row>
    <row r="17" spans="1:3" x14ac:dyDescent="0.2">
      <c r="A17" s="181">
        <v>221</v>
      </c>
      <c r="B17" s="181" t="s">
        <v>79</v>
      </c>
      <c r="C17" s="190">
        <f>'TSSA Budget'!H65</f>
        <v>0</v>
      </c>
    </row>
    <row r="18" spans="1:3" x14ac:dyDescent="0.2">
      <c r="A18" s="181">
        <v>241</v>
      </c>
      <c r="B18" s="181" t="s">
        <v>80</v>
      </c>
      <c r="C18" s="190">
        <f>'TSSA Budget'!I65</f>
        <v>0</v>
      </c>
    </row>
    <row r="19" spans="1:3" x14ac:dyDescent="0.2">
      <c r="A19" s="181">
        <v>251</v>
      </c>
      <c r="B19" s="181" t="s">
        <v>81</v>
      </c>
      <c r="C19" s="190">
        <f>'TSSA Budget'!J65</f>
        <v>0</v>
      </c>
    </row>
    <row r="20" spans="1:3" ht="15" thickBot="1" x14ac:dyDescent="0.25">
      <c r="A20" s="181">
        <v>270</v>
      </c>
      <c r="B20" s="181" t="s">
        <v>82</v>
      </c>
      <c r="C20" s="190">
        <f>'TSSA Budget'!K65</f>
        <v>0</v>
      </c>
    </row>
    <row r="21" spans="1:3" ht="15" thickBot="1" x14ac:dyDescent="0.25">
      <c r="A21" s="194" t="s">
        <v>75</v>
      </c>
      <c r="C21" s="192">
        <f>'TSSA Budget'!D69</f>
        <v>0</v>
      </c>
    </row>
    <row r="23" spans="1:3" x14ac:dyDescent="0.2">
      <c r="A23" s="181" t="s">
        <v>88</v>
      </c>
    </row>
    <row r="24" spans="1:3" x14ac:dyDescent="0.2">
      <c r="A24" s="201">
        <v>331</v>
      </c>
      <c r="B24" s="202" t="s">
        <v>8</v>
      </c>
      <c r="C24" s="195">
        <f>'TSSA Budget'!D73</f>
        <v>0</v>
      </c>
    </row>
    <row r="25" spans="1:3" x14ac:dyDescent="0.2">
      <c r="A25" s="201">
        <v>334</v>
      </c>
      <c r="B25" s="203" t="s">
        <v>101</v>
      </c>
      <c r="C25" s="195">
        <f>'TSSA Budget'!D74</f>
        <v>0</v>
      </c>
    </row>
    <row r="26" spans="1:3" x14ac:dyDescent="0.2">
      <c r="A26" s="201">
        <v>342</v>
      </c>
      <c r="B26" s="203" t="s">
        <v>53</v>
      </c>
      <c r="C26" s="195">
        <f>'TSSA Budget'!D75</f>
        <v>0</v>
      </c>
    </row>
    <row r="27" spans="1:3" x14ac:dyDescent="0.2">
      <c r="A27" s="191">
        <v>531</v>
      </c>
      <c r="B27" s="203" t="s">
        <v>9</v>
      </c>
      <c r="C27" s="195">
        <f>'TSSA Budget'!D76</f>
        <v>0</v>
      </c>
    </row>
    <row r="28" spans="1:3" x14ac:dyDescent="0.2">
      <c r="A28" s="191">
        <v>532</v>
      </c>
      <c r="B28" s="203" t="s">
        <v>10</v>
      </c>
      <c r="C28" s="195">
        <f>'TSSA Budget'!D77</f>
        <v>0</v>
      </c>
    </row>
    <row r="29" spans="1:3" x14ac:dyDescent="0.2">
      <c r="A29" s="191">
        <v>551</v>
      </c>
      <c r="B29" s="203" t="s">
        <v>11</v>
      </c>
      <c r="C29" s="195">
        <f>'TSSA Budget'!D78</f>
        <v>0</v>
      </c>
    </row>
    <row r="30" spans="1:3" x14ac:dyDescent="0.2">
      <c r="A30" s="191">
        <v>581</v>
      </c>
      <c r="B30" s="203" t="s">
        <v>12</v>
      </c>
      <c r="C30" s="195">
        <f>'TSSA Budget'!D79</f>
        <v>0</v>
      </c>
    </row>
    <row r="31" spans="1:3" x14ac:dyDescent="0.2">
      <c r="A31" s="191">
        <v>583</v>
      </c>
      <c r="B31" s="203" t="s">
        <v>54</v>
      </c>
      <c r="C31" s="195">
        <f>'TSSA Budget'!D80</f>
        <v>0</v>
      </c>
    </row>
    <row r="32" spans="1:3" x14ac:dyDescent="0.2">
      <c r="A32" s="191">
        <v>599</v>
      </c>
      <c r="B32" s="203" t="s">
        <v>14</v>
      </c>
      <c r="C32" s="195">
        <f>'TSSA Budget'!D81</f>
        <v>0</v>
      </c>
    </row>
    <row r="33" spans="1:3" x14ac:dyDescent="0.2">
      <c r="A33" s="191">
        <v>610</v>
      </c>
      <c r="B33" s="203" t="s">
        <v>15</v>
      </c>
      <c r="C33" s="195">
        <f>'TSSA Budget'!D82</f>
        <v>0</v>
      </c>
    </row>
    <row r="34" spans="1:3" x14ac:dyDescent="0.2">
      <c r="A34" s="191">
        <v>630</v>
      </c>
      <c r="B34" s="203" t="s">
        <v>16</v>
      </c>
      <c r="C34" s="195">
        <f>'TSSA Budget'!D83</f>
        <v>0</v>
      </c>
    </row>
    <row r="35" spans="1:3" x14ac:dyDescent="0.2">
      <c r="A35" s="191">
        <v>641</v>
      </c>
      <c r="B35" s="203" t="s">
        <v>18</v>
      </c>
      <c r="C35" s="195">
        <f>'TSSA Budget'!D85</f>
        <v>0</v>
      </c>
    </row>
    <row r="36" spans="1:3" x14ac:dyDescent="0.2">
      <c r="A36" s="191">
        <v>646</v>
      </c>
      <c r="B36" s="203" t="s">
        <v>19</v>
      </c>
      <c r="C36" s="195">
        <f>'TSSA Budget'!D86</f>
        <v>0</v>
      </c>
    </row>
    <row r="37" spans="1:3" x14ac:dyDescent="0.2">
      <c r="A37" s="191">
        <v>650</v>
      </c>
      <c r="B37" s="203" t="s">
        <v>90</v>
      </c>
      <c r="C37" s="195">
        <f>'TSSA Budget'!D87</f>
        <v>0</v>
      </c>
    </row>
    <row r="38" spans="1:3" x14ac:dyDescent="0.2">
      <c r="A38" s="191">
        <v>670</v>
      </c>
      <c r="B38" s="203" t="s">
        <v>20</v>
      </c>
      <c r="C38" s="195">
        <f>'TSSA Budget'!D88</f>
        <v>0</v>
      </c>
    </row>
    <row r="39" spans="1:3" x14ac:dyDescent="0.2">
      <c r="A39" s="204">
        <v>730</v>
      </c>
      <c r="B39" s="203" t="s">
        <v>24</v>
      </c>
      <c r="C39" s="195">
        <f>'TSSA Budget'!D89</f>
        <v>0</v>
      </c>
    </row>
    <row r="40" spans="1:3" x14ac:dyDescent="0.2">
      <c r="A40" s="204">
        <v>731</v>
      </c>
      <c r="B40" s="203" t="s">
        <v>25</v>
      </c>
      <c r="C40" s="195">
        <f>'TSSA Budget'!D90</f>
        <v>0</v>
      </c>
    </row>
    <row r="41" spans="1:3" ht="15" thickBot="1" x14ac:dyDescent="0.25">
      <c r="A41" s="201">
        <v>810</v>
      </c>
      <c r="B41" s="203" t="s">
        <v>21</v>
      </c>
      <c r="C41" s="195">
        <f>'TSSA Budget'!D91</f>
        <v>0</v>
      </c>
    </row>
    <row r="42" spans="1:3" ht="15" thickBot="1" x14ac:dyDescent="0.25">
      <c r="A42" s="194" t="s">
        <v>75</v>
      </c>
      <c r="C42" s="196">
        <f>'TSSA Budget'!D94</f>
        <v>0</v>
      </c>
    </row>
    <row r="43" spans="1:3" ht="15" thickBot="1" x14ac:dyDescent="0.25"/>
    <row r="44" spans="1:3" ht="16" thickBot="1" x14ac:dyDescent="0.25">
      <c r="B44" s="197" t="s">
        <v>83</v>
      </c>
      <c r="C44" s="198">
        <f>'TSSA Budget'!D98</f>
        <v>0</v>
      </c>
    </row>
    <row r="46" spans="1:3" x14ac:dyDescent="0.2">
      <c r="B46" s="199" t="s">
        <v>84</v>
      </c>
      <c r="C46" s="200">
        <f>C6-C44</f>
        <v>0</v>
      </c>
    </row>
    <row r="48" spans="1:3" ht="30" x14ac:dyDescent="0.2">
      <c r="B48" s="337" t="s">
        <v>85</v>
      </c>
      <c r="C48" s="338">
        <f>'TSSA Budget'!O21</f>
        <v>0</v>
      </c>
    </row>
    <row r="49" spans="2:3" ht="59" customHeight="1" x14ac:dyDescent="0.2">
      <c r="B49" s="381" t="s">
        <v>144</v>
      </c>
      <c r="C49" s="381"/>
    </row>
  </sheetData>
  <mergeCells count="1">
    <mergeCell ref="B49:C49"/>
  </mergeCells>
  <conditionalFormatting sqref="A48:XFD49">
    <cfRule type="cellIs" dxfId="4" priority="1" operator="lessThan">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10"/>
  <sheetViews>
    <sheetView topLeftCell="A38" zoomScale="127" zoomScaleNormal="127" zoomScalePageLayoutView="127" workbookViewId="0">
      <selection activeCell="L53" sqref="L53"/>
    </sheetView>
  </sheetViews>
  <sheetFormatPr baseColWidth="10" defaultColWidth="10.83203125" defaultRowHeight="12" x14ac:dyDescent="0.15"/>
  <cols>
    <col min="1" max="1" width="12" style="15" customWidth="1"/>
    <col min="2" max="2" width="19.1640625" style="15" customWidth="1"/>
    <col min="3" max="3" width="7.5" style="15" customWidth="1"/>
    <col min="4" max="5" width="12" style="15" customWidth="1"/>
    <col min="6" max="6" width="13.33203125" style="15" customWidth="1"/>
    <col min="7" max="7" width="10.5" style="15" customWidth="1"/>
    <col min="8" max="9" width="11.5" style="15" customWidth="1"/>
    <col min="10" max="10" width="9.33203125" style="15" customWidth="1"/>
    <col min="11" max="11" width="10.5" style="15" customWidth="1"/>
    <col min="12" max="12" width="12.5" style="15" customWidth="1"/>
    <col min="13" max="13" width="13.33203125" style="15" bestFit="1" customWidth="1"/>
    <col min="14" max="14" width="2" style="15" customWidth="1"/>
    <col min="15" max="16384" width="10.83203125" style="15"/>
  </cols>
  <sheetData>
    <row r="1" spans="1:15" ht="19" customHeight="1" x14ac:dyDescent="0.15">
      <c r="A1" s="14" t="s">
        <v>68</v>
      </c>
      <c r="B1" s="116"/>
    </row>
    <row r="2" spans="1:15" ht="21" customHeight="1" x14ac:dyDescent="0.15">
      <c r="A2" s="16" t="s">
        <v>61</v>
      </c>
      <c r="B2" s="117"/>
      <c r="D2" s="14"/>
      <c r="E2" s="14"/>
    </row>
    <row r="3" spans="1:15" ht="24" customHeight="1" x14ac:dyDescent="0.15">
      <c r="A3" s="16" t="s">
        <v>62</v>
      </c>
      <c r="B3" s="144"/>
      <c r="C3" s="17"/>
      <c r="D3" s="18"/>
      <c r="E3" s="18"/>
    </row>
    <row r="4" spans="1:15" ht="25" x14ac:dyDescent="0.2">
      <c r="A4" s="19" t="s">
        <v>96</v>
      </c>
      <c r="B4" s="20"/>
      <c r="D4" s="1" t="s">
        <v>26</v>
      </c>
      <c r="E4" s="10"/>
      <c r="G4" s="21"/>
      <c r="H4" s="21"/>
      <c r="I4" s="21"/>
      <c r="J4" s="21"/>
      <c r="K4" s="21"/>
      <c r="L4" s="21"/>
      <c r="M4" s="22"/>
    </row>
    <row r="5" spans="1:15" ht="16" x14ac:dyDescent="0.2">
      <c r="A5" s="23"/>
      <c r="B5" s="24"/>
      <c r="C5" s="17"/>
      <c r="D5" s="21"/>
      <c r="E5" s="21"/>
      <c r="F5" s="21"/>
      <c r="G5" s="21"/>
      <c r="H5" s="21"/>
      <c r="I5" s="21"/>
      <c r="J5" s="21"/>
      <c r="K5" s="21"/>
      <c r="L5" s="21"/>
    </row>
    <row r="6" spans="1:15" ht="17" thickBot="1" x14ac:dyDescent="0.25">
      <c r="A6" s="25" t="s">
        <v>97</v>
      </c>
      <c r="B6" s="143"/>
      <c r="D6" s="21"/>
      <c r="E6" s="21"/>
      <c r="F6" s="21"/>
      <c r="G6" s="21"/>
      <c r="H6" s="21"/>
      <c r="I6" s="21"/>
      <c r="J6" s="21"/>
      <c r="K6" s="21"/>
      <c r="L6" s="21"/>
    </row>
    <row r="7" spans="1:15" ht="17" thickBot="1" x14ac:dyDescent="0.25">
      <c r="A7" s="26" t="s">
        <v>0</v>
      </c>
      <c r="B7" s="27">
        <f>SUM(B4:B6)</f>
        <v>0</v>
      </c>
      <c r="D7" s="21"/>
      <c r="E7" s="21"/>
      <c r="F7" s="21"/>
      <c r="G7" s="21"/>
      <c r="H7" s="21"/>
      <c r="I7" s="21"/>
      <c r="J7" s="21"/>
      <c r="K7" s="21"/>
      <c r="L7" s="21"/>
      <c r="M7" s="22">
        <f>B7</f>
        <v>0</v>
      </c>
    </row>
    <row r="8" spans="1:15" ht="13" thickBot="1" x14ac:dyDescent="0.2"/>
    <row r="9" spans="1:15" s="2" customFormat="1" ht="40" customHeight="1" thickBot="1" x14ac:dyDescent="0.2">
      <c r="A9" s="28" t="s">
        <v>59</v>
      </c>
      <c r="B9" s="29" t="s">
        <v>28</v>
      </c>
      <c r="C9" s="30" t="s">
        <v>99</v>
      </c>
      <c r="D9" s="159" t="s">
        <v>98</v>
      </c>
      <c r="E9" s="47" t="s">
        <v>36</v>
      </c>
      <c r="F9" s="31" t="s">
        <v>30</v>
      </c>
      <c r="G9" s="30" t="s">
        <v>33</v>
      </c>
      <c r="H9" s="30" t="s">
        <v>34</v>
      </c>
      <c r="I9" s="31" t="s">
        <v>35</v>
      </c>
      <c r="J9" s="31" t="s">
        <v>31</v>
      </c>
      <c r="K9" s="32" t="s">
        <v>32</v>
      </c>
      <c r="L9" s="142" t="s">
        <v>2</v>
      </c>
      <c r="M9" s="141" t="s">
        <v>3</v>
      </c>
      <c r="O9" s="113" t="s">
        <v>69</v>
      </c>
    </row>
    <row r="10" spans="1:15" x14ac:dyDescent="0.15">
      <c r="B10" s="33" t="s">
        <v>37</v>
      </c>
      <c r="C10" s="34"/>
      <c r="D10" s="34"/>
      <c r="E10" s="359">
        <v>4200</v>
      </c>
      <c r="F10" s="360">
        <v>0.2369</v>
      </c>
      <c r="G10" s="361">
        <v>6.2E-2</v>
      </c>
      <c r="H10" s="361">
        <v>1.4500000000000001E-2</v>
      </c>
      <c r="I10" s="362">
        <v>9852</v>
      </c>
      <c r="J10" s="362">
        <v>157</v>
      </c>
      <c r="K10" s="361">
        <v>8.0000000000000002E-3</v>
      </c>
    </row>
    <row r="11" spans="1:15" x14ac:dyDescent="0.15">
      <c r="A11" s="128" t="s">
        <v>60</v>
      </c>
      <c r="B11" s="128"/>
      <c r="C11" s="126"/>
      <c r="D11" s="140"/>
      <c r="E11" s="9">
        <f t="shared" ref="E11:E20" si="0">D11-($E$10*C11)</f>
        <v>0</v>
      </c>
      <c r="F11" s="124">
        <f t="shared" ref="F11:F20" si="1">$F$10*E11</f>
        <v>0</v>
      </c>
      <c r="G11" s="134">
        <f t="shared" ref="G11:G20" si="2">$G$10*E11</f>
        <v>0</v>
      </c>
      <c r="H11" s="134">
        <f t="shared" ref="H11:H20" si="3">$H$10*E11</f>
        <v>0</v>
      </c>
      <c r="I11" s="134">
        <f t="shared" ref="I11:I20" si="4">$I$10*C11</f>
        <v>0</v>
      </c>
      <c r="J11" s="134">
        <f t="shared" ref="J11:J20" si="5">$J$10*C11</f>
        <v>0</v>
      </c>
      <c r="K11" s="134">
        <f t="shared" ref="K11:K20" si="6">$K$10*E11</f>
        <v>0</v>
      </c>
      <c r="L11" s="122">
        <f>SUM(E11:K11)</f>
        <v>0</v>
      </c>
      <c r="M11" s="132"/>
      <c r="O11" s="112">
        <f t="shared" ref="O11:O20" si="7">$E$10*C11</f>
        <v>0</v>
      </c>
    </row>
    <row r="12" spans="1:15" x14ac:dyDescent="0.15">
      <c r="A12" s="128" t="s">
        <v>60</v>
      </c>
      <c r="B12" s="128"/>
      <c r="C12" s="126"/>
      <c r="D12" s="139"/>
      <c r="E12" s="9">
        <f t="shared" si="0"/>
        <v>0</v>
      </c>
      <c r="F12" s="124">
        <f t="shared" si="1"/>
        <v>0</v>
      </c>
      <c r="G12" s="134">
        <f t="shared" si="2"/>
        <v>0</v>
      </c>
      <c r="H12" s="134">
        <f t="shared" si="3"/>
        <v>0</v>
      </c>
      <c r="I12" s="134">
        <f t="shared" si="4"/>
        <v>0</v>
      </c>
      <c r="J12" s="134">
        <f t="shared" si="5"/>
        <v>0</v>
      </c>
      <c r="K12" s="134">
        <f t="shared" si="6"/>
        <v>0</v>
      </c>
      <c r="L12" s="122">
        <f>SUM(E12:K12)</f>
        <v>0</v>
      </c>
      <c r="M12" s="132"/>
      <c r="O12" s="112">
        <f t="shared" si="7"/>
        <v>0</v>
      </c>
    </row>
    <row r="13" spans="1:15" x14ac:dyDescent="0.15">
      <c r="A13" s="128" t="s">
        <v>60</v>
      </c>
      <c r="B13" s="128"/>
      <c r="C13" s="126"/>
      <c r="D13" s="139"/>
      <c r="E13" s="9">
        <f t="shared" si="0"/>
        <v>0</v>
      </c>
      <c r="F13" s="124">
        <f t="shared" si="1"/>
        <v>0</v>
      </c>
      <c r="G13" s="134">
        <f t="shared" si="2"/>
        <v>0</v>
      </c>
      <c r="H13" s="134">
        <f t="shared" si="3"/>
        <v>0</v>
      </c>
      <c r="I13" s="134">
        <f t="shared" si="4"/>
        <v>0</v>
      </c>
      <c r="J13" s="134">
        <f t="shared" si="5"/>
        <v>0</v>
      </c>
      <c r="K13" s="134">
        <f t="shared" si="6"/>
        <v>0</v>
      </c>
      <c r="L13" s="122">
        <f>SUM(E13:K13)</f>
        <v>0</v>
      </c>
      <c r="M13" s="132"/>
      <c r="O13" s="112">
        <f t="shared" si="7"/>
        <v>0</v>
      </c>
    </row>
    <row r="14" spans="1:15" x14ac:dyDescent="0.15">
      <c r="A14" s="128" t="s">
        <v>60</v>
      </c>
      <c r="B14" s="128"/>
      <c r="C14" s="126"/>
      <c r="D14" s="139"/>
      <c r="E14" s="9">
        <f t="shared" si="0"/>
        <v>0</v>
      </c>
      <c r="F14" s="124">
        <f t="shared" si="1"/>
        <v>0</v>
      </c>
      <c r="G14" s="134">
        <f t="shared" si="2"/>
        <v>0</v>
      </c>
      <c r="H14" s="134">
        <f t="shared" si="3"/>
        <v>0</v>
      </c>
      <c r="I14" s="134">
        <f t="shared" si="4"/>
        <v>0</v>
      </c>
      <c r="J14" s="134">
        <f t="shared" si="5"/>
        <v>0</v>
      </c>
      <c r="K14" s="134">
        <f t="shared" si="6"/>
        <v>0</v>
      </c>
      <c r="L14" s="122">
        <f>SUM(E14:K14)</f>
        <v>0</v>
      </c>
      <c r="M14" s="132"/>
      <c r="O14" s="112">
        <f t="shared" si="7"/>
        <v>0</v>
      </c>
    </row>
    <row r="15" spans="1:15" x14ac:dyDescent="0.15">
      <c r="A15" s="128" t="s">
        <v>60</v>
      </c>
      <c r="B15" s="128"/>
      <c r="C15" s="126"/>
      <c r="D15" s="139"/>
      <c r="E15" s="9">
        <f t="shared" si="0"/>
        <v>0</v>
      </c>
      <c r="F15" s="124">
        <f t="shared" si="1"/>
        <v>0</v>
      </c>
      <c r="G15" s="134">
        <f t="shared" si="2"/>
        <v>0</v>
      </c>
      <c r="H15" s="134">
        <f t="shared" si="3"/>
        <v>0</v>
      </c>
      <c r="I15" s="134">
        <f t="shared" si="4"/>
        <v>0</v>
      </c>
      <c r="J15" s="134">
        <f t="shared" si="5"/>
        <v>0</v>
      </c>
      <c r="K15" s="134">
        <f t="shared" si="6"/>
        <v>0</v>
      </c>
      <c r="L15" s="122">
        <f>SUM(E15:K15)</f>
        <v>0</v>
      </c>
      <c r="M15" s="132"/>
      <c r="O15" s="112">
        <f t="shared" si="7"/>
        <v>0</v>
      </c>
    </row>
    <row r="16" spans="1:15" x14ac:dyDescent="0.15">
      <c r="A16" s="128" t="s">
        <v>60</v>
      </c>
      <c r="B16" s="128"/>
      <c r="C16" s="126"/>
      <c r="D16" s="139"/>
      <c r="E16" s="9">
        <f t="shared" si="0"/>
        <v>0</v>
      </c>
      <c r="F16" s="124">
        <f t="shared" si="1"/>
        <v>0</v>
      </c>
      <c r="G16" s="134">
        <f t="shared" si="2"/>
        <v>0</v>
      </c>
      <c r="H16" s="134">
        <f t="shared" si="3"/>
        <v>0</v>
      </c>
      <c r="I16" s="134">
        <f t="shared" si="4"/>
        <v>0</v>
      </c>
      <c r="J16" s="134">
        <f t="shared" si="5"/>
        <v>0</v>
      </c>
      <c r="K16" s="134">
        <f t="shared" si="6"/>
        <v>0</v>
      </c>
      <c r="L16" s="122">
        <f>SUM(E15:K15)</f>
        <v>0</v>
      </c>
      <c r="M16" s="132"/>
      <c r="O16" s="112">
        <f t="shared" si="7"/>
        <v>0</v>
      </c>
    </row>
    <row r="17" spans="1:15" x14ac:dyDescent="0.15">
      <c r="A17" s="128" t="s">
        <v>60</v>
      </c>
      <c r="B17" s="128"/>
      <c r="C17" s="126"/>
      <c r="D17" s="139"/>
      <c r="E17" s="9">
        <f t="shared" si="0"/>
        <v>0</v>
      </c>
      <c r="F17" s="124">
        <f t="shared" si="1"/>
        <v>0</v>
      </c>
      <c r="G17" s="134">
        <f t="shared" si="2"/>
        <v>0</v>
      </c>
      <c r="H17" s="134">
        <f t="shared" si="3"/>
        <v>0</v>
      </c>
      <c r="I17" s="134">
        <f t="shared" si="4"/>
        <v>0</v>
      </c>
      <c r="J17" s="134">
        <f t="shared" si="5"/>
        <v>0</v>
      </c>
      <c r="K17" s="134">
        <f t="shared" si="6"/>
        <v>0</v>
      </c>
      <c r="L17" s="122">
        <f>SUM(E16:K16)</f>
        <v>0</v>
      </c>
      <c r="M17" s="132"/>
      <c r="O17" s="112">
        <f t="shared" si="7"/>
        <v>0</v>
      </c>
    </row>
    <row r="18" spans="1:15" x14ac:dyDescent="0.15">
      <c r="A18" s="128" t="s">
        <v>60</v>
      </c>
      <c r="B18" s="128"/>
      <c r="C18" s="126"/>
      <c r="D18" s="139"/>
      <c r="E18" s="9">
        <f t="shared" si="0"/>
        <v>0</v>
      </c>
      <c r="F18" s="124">
        <f t="shared" si="1"/>
        <v>0</v>
      </c>
      <c r="G18" s="134">
        <f t="shared" si="2"/>
        <v>0</v>
      </c>
      <c r="H18" s="134">
        <f t="shared" si="3"/>
        <v>0</v>
      </c>
      <c r="I18" s="134">
        <f t="shared" si="4"/>
        <v>0</v>
      </c>
      <c r="J18" s="134">
        <f t="shared" si="5"/>
        <v>0</v>
      </c>
      <c r="K18" s="134">
        <f t="shared" si="6"/>
        <v>0</v>
      </c>
      <c r="L18" s="122">
        <f>SUM(E17:K17)</f>
        <v>0</v>
      </c>
      <c r="M18" s="132"/>
      <c r="O18" s="112">
        <f t="shared" si="7"/>
        <v>0</v>
      </c>
    </row>
    <row r="19" spans="1:15" x14ac:dyDescent="0.15">
      <c r="A19" s="128" t="s">
        <v>60</v>
      </c>
      <c r="B19" s="128"/>
      <c r="C19" s="126"/>
      <c r="D19" s="139"/>
      <c r="E19" s="9">
        <f t="shared" si="0"/>
        <v>0</v>
      </c>
      <c r="F19" s="124">
        <f t="shared" si="1"/>
        <v>0</v>
      </c>
      <c r="G19" s="134">
        <f t="shared" si="2"/>
        <v>0</v>
      </c>
      <c r="H19" s="134">
        <f t="shared" si="3"/>
        <v>0</v>
      </c>
      <c r="I19" s="134">
        <f t="shared" si="4"/>
        <v>0</v>
      </c>
      <c r="J19" s="134">
        <f t="shared" si="5"/>
        <v>0</v>
      </c>
      <c r="K19" s="134">
        <f t="shared" si="6"/>
        <v>0</v>
      </c>
      <c r="L19" s="122">
        <f>SUM(E18:K18)</f>
        <v>0</v>
      </c>
      <c r="M19" s="132"/>
      <c r="O19" s="112">
        <f t="shared" si="7"/>
        <v>0</v>
      </c>
    </row>
    <row r="20" spans="1:15" ht="13" thickBot="1" x14ac:dyDescent="0.2">
      <c r="A20" s="128" t="s">
        <v>60</v>
      </c>
      <c r="B20" s="128"/>
      <c r="C20" s="126"/>
      <c r="D20" s="139"/>
      <c r="E20" s="9">
        <f t="shared" si="0"/>
        <v>0</v>
      </c>
      <c r="F20" s="36">
        <f t="shared" si="1"/>
        <v>0</v>
      </c>
      <c r="G20" s="37">
        <f t="shared" si="2"/>
        <v>0</v>
      </c>
      <c r="H20" s="37">
        <f t="shared" si="3"/>
        <v>0</v>
      </c>
      <c r="I20" s="37">
        <f t="shared" si="4"/>
        <v>0</v>
      </c>
      <c r="J20" s="37">
        <f t="shared" si="5"/>
        <v>0</v>
      </c>
      <c r="K20" s="37">
        <f t="shared" si="6"/>
        <v>0</v>
      </c>
      <c r="L20" s="54">
        <f>SUM(E19:K19)</f>
        <v>0</v>
      </c>
      <c r="M20" s="132"/>
      <c r="O20" s="112">
        <f t="shared" si="7"/>
        <v>0</v>
      </c>
    </row>
    <row r="21" spans="1:15" ht="13" thickBot="1" x14ac:dyDescent="0.2">
      <c r="A21" s="38" t="s">
        <v>27</v>
      </c>
      <c r="B21" s="39" t="s">
        <v>4</v>
      </c>
      <c r="C21" s="40">
        <f>SUM(C11:$C20)</f>
        <v>0</v>
      </c>
      <c r="D21" s="41">
        <f>SUM(D11:$D20)</f>
        <v>0</v>
      </c>
      <c r="E21" s="42">
        <f t="shared" ref="E21:K21" si="8">SUM(E11:E20)</f>
        <v>0</v>
      </c>
      <c r="F21" s="43">
        <f t="shared" si="8"/>
        <v>0</v>
      </c>
      <c r="G21" s="43">
        <f t="shared" si="8"/>
        <v>0</v>
      </c>
      <c r="H21" s="43">
        <f t="shared" si="8"/>
        <v>0</v>
      </c>
      <c r="I21" s="43">
        <f t="shared" si="8"/>
        <v>0</v>
      </c>
      <c r="J21" s="43">
        <f t="shared" si="8"/>
        <v>0</v>
      </c>
      <c r="K21" s="43">
        <f t="shared" si="8"/>
        <v>0</v>
      </c>
      <c r="L21" s="115">
        <f>SUM(E21:K21)</f>
        <v>0</v>
      </c>
      <c r="M21" s="44">
        <f>B7-L21</f>
        <v>0</v>
      </c>
      <c r="O21" s="114">
        <f>SUM(O11:O20)</f>
        <v>0</v>
      </c>
    </row>
    <row r="22" spans="1:15" ht="30" customHeight="1" x14ac:dyDescent="0.15">
      <c r="A22" s="45"/>
      <c r="B22" s="45"/>
      <c r="C22" s="46" t="s">
        <v>4</v>
      </c>
      <c r="D22" s="46" t="s">
        <v>4</v>
      </c>
      <c r="E22" s="46"/>
      <c r="F22" s="46" t="s">
        <v>4</v>
      </c>
      <c r="G22" s="46" t="s">
        <v>4</v>
      </c>
      <c r="H22" s="46" t="s">
        <v>4</v>
      </c>
      <c r="I22" s="46" t="s">
        <v>4</v>
      </c>
      <c r="J22" s="46" t="s">
        <v>4</v>
      </c>
      <c r="K22" s="46" t="s">
        <v>4</v>
      </c>
      <c r="L22" s="45"/>
      <c r="M22" s="45"/>
    </row>
    <row r="23" spans="1:15" s="3" customFormat="1" ht="26" customHeight="1" x14ac:dyDescent="0.15">
      <c r="A23" s="28" t="s">
        <v>59</v>
      </c>
      <c r="B23" s="29" t="s">
        <v>29</v>
      </c>
      <c r="C23" s="29" t="s">
        <v>1</v>
      </c>
      <c r="D23" s="30" t="s">
        <v>41</v>
      </c>
      <c r="E23" s="30" t="s">
        <v>39</v>
      </c>
      <c r="F23" s="47" t="s">
        <v>42</v>
      </c>
      <c r="G23" s="30" t="s">
        <v>33</v>
      </c>
      <c r="H23" s="30" t="s">
        <v>34</v>
      </c>
      <c r="I23" s="48"/>
      <c r="J23" s="48"/>
      <c r="K23" s="32" t="s">
        <v>32</v>
      </c>
      <c r="L23" s="138" t="s">
        <v>2</v>
      </c>
      <c r="M23" s="137" t="s">
        <v>3</v>
      </c>
    </row>
    <row r="24" spans="1:15" s="2" customFormat="1" x14ac:dyDescent="0.15">
      <c r="B24" s="4" t="s">
        <v>40</v>
      </c>
      <c r="C24" s="5"/>
      <c r="D24" s="5"/>
      <c r="E24" s="366" t="s">
        <v>147</v>
      </c>
      <c r="F24" s="49"/>
      <c r="G24" s="363">
        <v>6.2E-2</v>
      </c>
      <c r="H24" s="363">
        <v>1.4500000000000001E-2</v>
      </c>
      <c r="I24" s="364"/>
      <c r="J24" s="364"/>
      <c r="K24" s="363">
        <v>8.0000000000000002E-3</v>
      </c>
    </row>
    <row r="25" spans="1:15" x14ac:dyDescent="0.15">
      <c r="A25" s="128" t="s">
        <v>64</v>
      </c>
      <c r="B25" s="128"/>
      <c r="C25" s="136"/>
      <c r="D25" s="50"/>
      <c r="E25" s="6">
        <v>180</v>
      </c>
      <c r="F25" s="125">
        <f>E25*D25</f>
        <v>0</v>
      </c>
      <c r="G25" s="123">
        <f t="shared" ref="G25:G39" si="9">$G$10*F25</f>
        <v>0</v>
      </c>
      <c r="H25" s="123">
        <f t="shared" ref="H25:H39" si="10">$H$10*F25</f>
        <v>0</v>
      </c>
      <c r="I25" s="134"/>
      <c r="J25" s="133"/>
      <c r="K25" s="123">
        <f t="shared" ref="K25:K39" si="11">$K$10*F25</f>
        <v>0</v>
      </c>
      <c r="L25" s="122">
        <f t="shared" ref="L25:L40" si="12">SUM(F25:K25)</f>
        <v>0</v>
      </c>
      <c r="M25" s="132"/>
    </row>
    <row r="26" spans="1:15" x14ac:dyDescent="0.15">
      <c r="A26" s="128" t="s">
        <v>64</v>
      </c>
      <c r="B26" s="128"/>
      <c r="C26" s="126"/>
      <c r="D26" s="135"/>
      <c r="E26" s="51">
        <v>180</v>
      </c>
      <c r="F26" s="125">
        <f>E26*D26</f>
        <v>0</v>
      </c>
      <c r="G26" s="123">
        <f t="shared" si="9"/>
        <v>0</v>
      </c>
      <c r="H26" s="123">
        <f t="shared" si="10"/>
        <v>0</v>
      </c>
      <c r="I26" s="134"/>
      <c r="J26" s="133"/>
      <c r="K26" s="123">
        <f t="shared" si="11"/>
        <v>0</v>
      </c>
      <c r="L26" s="122">
        <f t="shared" si="12"/>
        <v>0</v>
      </c>
      <c r="M26" s="132"/>
    </row>
    <row r="27" spans="1:15" x14ac:dyDescent="0.15">
      <c r="A27" s="128" t="s">
        <v>64</v>
      </c>
      <c r="B27" s="128"/>
      <c r="C27" s="126"/>
      <c r="D27" s="127"/>
      <c r="E27" s="51">
        <v>180</v>
      </c>
      <c r="F27" s="125">
        <f>E27*D27</f>
        <v>0</v>
      </c>
      <c r="G27" s="123">
        <f t="shared" si="9"/>
        <v>0</v>
      </c>
      <c r="H27" s="123">
        <f t="shared" si="10"/>
        <v>0</v>
      </c>
      <c r="I27" s="134"/>
      <c r="J27" s="133"/>
      <c r="K27" s="123">
        <f t="shared" si="11"/>
        <v>0</v>
      </c>
      <c r="L27" s="122">
        <f t="shared" si="12"/>
        <v>0</v>
      </c>
      <c r="M27" s="132"/>
    </row>
    <row r="28" spans="1:15" x14ac:dyDescent="0.15">
      <c r="A28" s="128" t="s">
        <v>64</v>
      </c>
      <c r="B28" s="128"/>
      <c r="C28" s="126"/>
      <c r="D28" s="127"/>
      <c r="E28" s="51">
        <v>180</v>
      </c>
      <c r="F28" s="125">
        <f>E28*D28</f>
        <v>0</v>
      </c>
      <c r="G28" s="123">
        <f t="shared" si="9"/>
        <v>0</v>
      </c>
      <c r="H28" s="123">
        <f t="shared" si="10"/>
        <v>0</v>
      </c>
      <c r="I28" s="134"/>
      <c r="J28" s="133"/>
      <c r="K28" s="123">
        <f t="shared" si="11"/>
        <v>0</v>
      </c>
      <c r="L28" s="122">
        <f t="shared" si="12"/>
        <v>0</v>
      </c>
      <c r="M28" s="132"/>
    </row>
    <row r="29" spans="1:15" x14ac:dyDescent="0.15">
      <c r="A29" s="128" t="s">
        <v>64</v>
      </c>
      <c r="B29" s="128"/>
      <c r="C29" s="126"/>
      <c r="D29" s="127"/>
      <c r="E29" s="51">
        <v>180</v>
      </c>
      <c r="F29" s="125">
        <f>E28*D29</f>
        <v>0</v>
      </c>
      <c r="G29" s="123">
        <f t="shared" si="9"/>
        <v>0</v>
      </c>
      <c r="H29" s="123">
        <f t="shared" si="10"/>
        <v>0</v>
      </c>
      <c r="I29" s="134"/>
      <c r="J29" s="133"/>
      <c r="K29" s="123">
        <f t="shared" si="11"/>
        <v>0</v>
      </c>
      <c r="L29" s="122">
        <f t="shared" si="12"/>
        <v>0</v>
      </c>
      <c r="M29" s="132"/>
    </row>
    <row r="30" spans="1:15" x14ac:dyDescent="0.15">
      <c r="A30" s="128" t="s">
        <v>64</v>
      </c>
      <c r="B30" s="128"/>
      <c r="C30" s="126"/>
      <c r="D30" s="127"/>
      <c r="E30" s="51">
        <v>180</v>
      </c>
      <c r="F30" s="125">
        <f t="shared" ref="F30:F39" si="13">E30*D30</f>
        <v>0</v>
      </c>
      <c r="G30" s="123">
        <f t="shared" si="9"/>
        <v>0</v>
      </c>
      <c r="H30" s="123">
        <f t="shared" si="10"/>
        <v>0</v>
      </c>
      <c r="I30" s="134"/>
      <c r="J30" s="133"/>
      <c r="K30" s="123">
        <f t="shared" si="11"/>
        <v>0</v>
      </c>
      <c r="L30" s="122">
        <f t="shared" si="12"/>
        <v>0</v>
      </c>
      <c r="M30" s="132"/>
    </row>
    <row r="31" spans="1:15" x14ac:dyDescent="0.15">
      <c r="A31" s="128" t="s">
        <v>64</v>
      </c>
      <c r="B31" s="128"/>
      <c r="C31" s="126"/>
      <c r="D31" s="127"/>
      <c r="E31" s="51">
        <v>180</v>
      </c>
      <c r="F31" s="125">
        <f t="shared" si="13"/>
        <v>0</v>
      </c>
      <c r="G31" s="123">
        <f t="shared" si="9"/>
        <v>0</v>
      </c>
      <c r="H31" s="123">
        <f t="shared" si="10"/>
        <v>0</v>
      </c>
      <c r="I31" s="134"/>
      <c r="J31" s="133"/>
      <c r="K31" s="123">
        <f t="shared" si="11"/>
        <v>0</v>
      </c>
      <c r="L31" s="122">
        <f t="shared" si="12"/>
        <v>0</v>
      </c>
      <c r="M31" s="132"/>
    </row>
    <row r="32" spans="1:15" x14ac:dyDescent="0.15">
      <c r="A32" s="128" t="s">
        <v>64</v>
      </c>
      <c r="B32" s="128"/>
      <c r="C32" s="126"/>
      <c r="D32" s="127"/>
      <c r="E32" s="51">
        <v>180</v>
      </c>
      <c r="F32" s="125">
        <f t="shared" si="13"/>
        <v>0</v>
      </c>
      <c r="G32" s="123">
        <f t="shared" si="9"/>
        <v>0</v>
      </c>
      <c r="H32" s="123">
        <f t="shared" si="10"/>
        <v>0</v>
      </c>
      <c r="I32" s="134"/>
      <c r="J32" s="133"/>
      <c r="K32" s="123">
        <f t="shared" si="11"/>
        <v>0</v>
      </c>
      <c r="L32" s="122">
        <f t="shared" si="12"/>
        <v>0</v>
      </c>
      <c r="M32" s="132"/>
    </row>
    <row r="33" spans="1:13" x14ac:dyDescent="0.15">
      <c r="A33" s="128" t="s">
        <v>64</v>
      </c>
      <c r="B33" s="128"/>
      <c r="C33" s="126"/>
      <c r="D33" s="127"/>
      <c r="E33" s="51">
        <v>180</v>
      </c>
      <c r="F33" s="125">
        <f t="shared" si="13"/>
        <v>0</v>
      </c>
      <c r="G33" s="123">
        <f t="shared" si="9"/>
        <v>0</v>
      </c>
      <c r="H33" s="123">
        <f t="shared" si="10"/>
        <v>0</v>
      </c>
      <c r="I33" s="134"/>
      <c r="J33" s="133"/>
      <c r="K33" s="123">
        <f t="shared" si="11"/>
        <v>0</v>
      </c>
      <c r="L33" s="122">
        <f t="shared" si="12"/>
        <v>0</v>
      </c>
      <c r="M33" s="132"/>
    </row>
    <row r="34" spans="1:13" x14ac:dyDescent="0.15">
      <c r="A34" s="128" t="s">
        <v>64</v>
      </c>
      <c r="B34" s="128"/>
      <c r="C34" s="126"/>
      <c r="D34" s="127"/>
      <c r="E34" s="51">
        <v>180</v>
      </c>
      <c r="F34" s="125">
        <f t="shared" si="13"/>
        <v>0</v>
      </c>
      <c r="G34" s="123">
        <f t="shared" si="9"/>
        <v>0</v>
      </c>
      <c r="H34" s="123">
        <f t="shared" si="10"/>
        <v>0</v>
      </c>
      <c r="I34" s="134"/>
      <c r="J34" s="133"/>
      <c r="K34" s="123">
        <f t="shared" si="11"/>
        <v>0</v>
      </c>
      <c r="L34" s="122">
        <f t="shared" si="12"/>
        <v>0</v>
      </c>
      <c r="M34" s="132"/>
    </row>
    <row r="35" spans="1:13" x14ac:dyDescent="0.15">
      <c r="A35" s="128" t="s">
        <v>64</v>
      </c>
      <c r="B35" s="128"/>
      <c r="C35" s="126"/>
      <c r="D35" s="127"/>
      <c r="E35" s="51">
        <v>180</v>
      </c>
      <c r="F35" s="125">
        <f t="shared" si="13"/>
        <v>0</v>
      </c>
      <c r="G35" s="123">
        <f t="shared" si="9"/>
        <v>0</v>
      </c>
      <c r="H35" s="123">
        <f t="shared" si="10"/>
        <v>0</v>
      </c>
      <c r="I35" s="134"/>
      <c r="J35" s="133"/>
      <c r="K35" s="123">
        <f t="shared" si="11"/>
        <v>0</v>
      </c>
      <c r="L35" s="122">
        <f t="shared" si="12"/>
        <v>0</v>
      </c>
      <c r="M35" s="132"/>
    </row>
    <row r="36" spans="1:13" x14ac:dyDescent="0.15">
      <c r="A36" s="128" t="s">
        <v>64</v>
      </c>
      <c r="B36" s="128"/>
      <c r="C36" s="126"/>
      <c r="D36" s="127"/>
      <c r="E36" s="51">
        <v>180</v>
      </c>
      <c r="F36" s="125">
        <f t="shared" si="13"/>
        <v>0</v>
      </c>
      <c r="G36" s="123">
        <f t="shared" si="9"/>
        <v>0</v>
      </c>
      <c r="H36" s="123">
        <f t="shared" si="10"/>
        <v>0</v>
      </c>
      <c r="I36" s="134"/>
      <c r="J36" s="133"/>
      <c r="K36" s="123">
        <f t="shared" si="11"/>
        <v>0</v>
      </c>
      <c r="L36" s="122">
        <f t="shared" si="12"/>
        <v>0</v>
      </c>
      <c r="M36" s="132"/>
    </row>
    <row r="37" spans="1:13" x14ac:dyDescent="0.15">
      <c r="A37" s="128" t="s">
        <v>64</v>
      </c>
      <c r="B37" s="128"/>
      <c r="C37" s="126"/>
      <c r="D37" s="127"/>
      <c r="E37" s="51">
        <v>180</v>
      </c>
      <c r="F37" s="125">
        <f t="shared" si="13"/>
        <v>0</v>
      </c>
      <c r="G37" s="123">
        <f t="shared" si="9"/>
        <v>0</v>
      </c>
      <c r="H37" s="123">
        <f t="shared" si="10"/>
        <v>0</v>
      </c>
      <c r="I37" s="134"/>
      <c r="J37" s="133"/>
      <c r="K37" s="123">
        <f t="shared" si="11"/>
        <v>0</v>
      </c>
      <c r="L37" s="122">
        <f t="shared" si="12"/>
        <v>0</v>
      </c>
      <c r="M37" s="132"/>
    </row>
    <row r="38" spans="1:13" x14ac:dyDescent="0.15">
      <c r="A38" s="128" t="s">
        <v>64</v>
      </c>
      <c r="B38" s="128"/>
      <c r="C38" s="126"/>
      <c r="D38" s="127"/>
      <c r="E38" s="51">
        <v>180</v>
      </c>
      <c r="F38" s="125">
        <f t="shared" si="13"/>
        <v>0</v>
      </c>
      <c r="G38" s="123">
        <f t="shared" si="9"/>
        <v>0</v>
      </c>
      <c r="H38" s="123">
        <f t="shared" si="10"/>
        <v>0</v>
      </c>
      <c r="I38" s="134"/>
      <c r="J38" s="133"/>
      <c r="K38" s="123">
        <f t="shared" si="11"/>
        <v>0</v>
      </c>
      <c r="L38" s="122">
        <f t="shared" si="12"/>
        <v>0</v>
      </c>
      <c r="M38" s="132"/>
    </row>
    <row r="39" spans="1:13" ht="13" thickBot="1" x14ac:dyDescent="0.2">
      <c r="A39" s="128" t="s">
        <v>64</v>
      </c>
      <c r="B39" s="128"/>
      <c r="C39" s="126"/>
      <c r="D39" s="127"/>
      <c r="E39" s="51">
        <v>180</v>
      </c>
      <c r="F39" s="125">
        <f t="shared" si="13"/>
        <v>0</v>
      </c>
      <c r="G39" s="52">
        <f t="shared" si="9"/>
        <v>0</v>
      </c>
      <c r="H39" s="52">
        <f t="shared" si="10"/>
        <v>0</v>
      </c>
      <c r="I39" s="37"/>
      <c r="J39" s="53"/>
      <c r="K39" s="52">
        <f t="shared" si="11"/>
        <v>0</v>
      </c>
      <c r="L39" s="54">
        <f t="shared" si="12"/>
        <v>0</v>
      </c>
      <c r="M39" s="132"/>
    </row>
    <row r="40" spans="1:13" s="64" customFormat="1" ht="18" customHeight="1" thickBot="1" x14ac:dyDescent="0.2">
      <c r="A40" s="55" t="s">
        <v>50</v>
      </c>
      <c r="B40" s="56" t="s">
        <v>4</v>
      </c>
      <c r="C40" s="40">
        <f>SUM(C25:$C39)</f>
        <v>0</v>
      </c>
      <c r="D40" s="57"/>
      <c r="E40" s="57"/>
      <c r="F40" s="58">
        <f>SUM(F25:F39)</f>
        <v>0</v>
      </c>
      <c r="G40" s="59">
        <f>SUM(G25:G39)</f>
        <v>0</v>
      </c>
      <c r="H40" s="59">
        <f>SUM(H25:H39)</f>
        <v>0</v>
      </c>
      <c r="I40" s="59"/>
      <c r="J40" s="60"/>
      <c r="K40" s="61">
        <f>SUM(K25:K39)</f>
        <v>0</v>
      </c>
      <c r="L40" s="62">
        <f t="shared" si="12"/>
        <v>0</v>
      </c>
      <c r="M40" s="63">
        <f>M21-L40</f>
        <v>0</v>
      </c>
    </row>
    <row r="41" spans="1:13" s="66" customFormat="1" ht="11" customHeight="1" x14ac:dyDescent="0.15">
      <c r="A41" s="65" t="s">
        <v>4</v>
      </c>
      <c r="C41" s="67" t="s">
        <v>4</v>
      </c>
      <c r="D41" s="67" t="s">
        <v>4</v>
      </c>
      <c r="E41" s="67"/>
      <c r="F41" s="68" t="s">
        <v>4</v>
      </c>
      <c r="G41" s="68" t="s">
        <v>4</v>
      </c>
      <c r="H41" s="68" t="s">
        <v>4</v>
      </c>
      <c r="I41" s="68" t="s">
        <v>4</v>
      </c>
      <c r="J41" s="68" t="s">
        <v>4</v>
      </c>
      <c r="K41" s="68" t="s">
        <v>4</v>
      </c>
    </row>
    <row r="42" spans="1:13" ht="18" customHeight="1" x14ac:dyDescent="0.15">
      <c r="A42" s="26"/>
      <c r="C42" s="25"/>
      <c r="D42" s="69"/>
      <c r="E42" s="69"/>
      <c r="F42" s="70"/>
      <c r="G42" s="71"/>
      <c r="H42" s="25"/>
      <c r="I42" s="25"/>
      <c r="J42" s="25"/>
      <c r="K42" s="25"/>
    </row>
    <row r="43" spans="1:13" ht="24" customHeight="1" x14ac:dyDescent="0.15">
      <c r="A43" s="377" t="s">
        <v>100</v>
      </c>
      <c r="B43" s="377"/>
      <c r="C43" s="377"/>
      <c r="D43" s="377"/>
      <c r="E43" s="377"/>
      <c r="F43" s="377"/>
      <c r="G43" s="377"/>
      <c r="H43" s="377"/>
      <c r="I43" s="377"/>
      <c r="J43" s="377"/>
      <c r="K43" s="25"/>
    </row>
    <row r="44" spans="1:13" s="3" customFormat="1" ht="26" customHeight="1" x14ac:dyDescent="0.2">
      <c r="A44" s="162" t="s">
        <v>59</v>
      </c>
      <c r="B44" s="159" t="s">
        <v>87</v>
      </c>
      <c r="C44" s="159" t="s">
        <v>38</v>
      </c>
      <c r="D44" s="159" t="s">
        <v>55</v>
      </c>
      <c r="E44" s="161" t="s">
        <v>56</v>
      </c>
      <c r="F44" s="160" t="s">
        <v>30</v>
      </c>
      <c r="G44" s="159" t="s">
        <v>57</v>
      </c>
      <c r="H44" s="159" t="s">
        <v>34</v>
      </c>
      <c r="I44" s="158" t="s">
        <v>32</v>
      </c>
      <c r="J44" s="72" t="s">
        <v>2</v>
      </c>
      <c r="K44" s="21"/>
    </row>
    <row r="45" spans="1:13" s="2" customFormat="1" ht="16" x14ac:dyDescent="0.2">
      <c r="B45" s="4"/>
      <c r="C45" s="5"/>
      <c r="D45" s="5" t="s">
        <v>128</v>
      </c>
      <c r="E45" s="49"/>
      <c r="F45" s="365">
        <v>0.2369</v>
      </c>
      <c r="G45" s="363">
        <v>6.2E-2</v>
      </c>
      <c r="H45" s="363">
        <v>1.4500000000000001E-2</v>
      </c>
      <c r="I45" s="363">
        <v>8.0000000000000002E-3</v>
      </c>
      <c r="K45" s="21"/>
    </row>
    <row r="46" spans="1:13" ht="16" x14ac:dyDescent="0.2">
      <c r="A46" s="128" t="s">
        <v>92</v>
      </c>
      <c r="B46" s="128"/>
      <c r="C46" s="129"/>
      <c r="D46" s="131"/>
      <c r="E46" s="125">
        <f t="shared" ref="E46:E56" si="14">C46*D46</f>
        <v>0</v>
      </c>
      <c r="F46" s="130">
        <f>$F$45*E46</f>
        <v>0</v>
      </c>
      <c r="G46" s="123">
        <f>$G$45*E46</f>
        <v>0</v>
      </c>
      <c r="H46" s="123">
        <f>$H$45*E46</f>
        <v>0</v>
      </c>
      <c r="I46" s="123">
        <f>$I$45*E46</f>
        <v>0</v>
      </c>
      <c r="J46" s="122">
        <f t="shared" ref="J46:J56" si="15">SUM(E46:I46)</f>
        <v>0</v>
      </c>
      <c r="K46" s="21"/>
    </row>
    <row r="47" spans="1:13" ht="16" x14ac:dyDescent="0.2">
      <c r="A47" s="128"/>
      <c r="B47" s="128"/>
      <c r="C47" s="127"/>
      <c r="D47" s="126"/>
      <c r="E47" s="125">
        <f t="shared" si="14"/>
        <v>0</v>
      </c>
      <c r="F47" s="124">
        <f t="shared" ref="F47:F56" si="16">$F$45*E47</f>
        <v>0</v>
      </c>
      <c r="G47" s="123">
        <f t="shared" ref="G47:G60" si="17">$G$45*E47</f>
        <v>0</v>
      </c>
      <c r="H47" s="123">
        <f t="shared" ref="H47:H60" si="18">$H$45*E47</f>
        <v>0</v>
      </c>
      <c r="I47" s="123">
        <f t="shared" ref="I47:I60" si="19">$I$45*E47</f>
        <v>0</v>
      </c>
      <c r="J47" s="122">
        <f t="shared" si="15"/>
        <v>0</v>
      </c>
      <c r="K47" s="21"/>
    </row>
    <row r="48" spans="1:13" x14ac:dyDescent="0.15">
      <c r="A48" s="128"/>
      <c r="B48" s="128"/>
      <c r="C48" s="129"/>
      <c r="D48" s="126"/>
      <c r="E48" s="125">
        <f t="shared" si="14"/>
        <v>0</v>
      </c>
      <c r="F48" s="124">
        <f t="shared" si="16"/>
        <v>0</v>
      </c>
      <c r="G48" s="123">
        <f t="shared" si="17"/>
        <v>0</v>
      </c>
      <c r="H48" s="123">
        <f t="shared" si="18"/>
        <v>0</v>
      </c>
      <c r="I48" s="123">
        <f t="shared" si="19"/>
        <v>0</v>
      </c>
      <c r="J48" s="122">
        <f t="shared" si="15"/>
        <v>0</v>
      </c>
      <c r="K48" s="25"/>
    </row>
    <row r="49" spans="1:13" x14ac:dyDescent="0.15">
      <c r="A49" s="128"/>
      <c r="B49" s="128"/>
      <c r="C49" s="129"/>
      <c r="D49" s="126"/>
      <c r="E49" s="125">
        <f t="shared" si="14"/>
        <v>0</v>
      </c>
      <c r="F49" s="124">
        <f t="shared" si="16"/>
        <v>0</v>
      </c>
      <c r="G49" s="123">
        <f t="shared" si="17"/>
        <v>0</v>
      </c>
      <c r="H49" s="123">
        <f t="shared" si="18"/>
        <v>0</v>
      </c>
      <c r="I49" s="123">
        <f t="shared" si="19"/>
        <v>0</v>
      </c>
      <c r="J49" s="122">
        <f t="shared" si="15"/>
        <v>0</v>
      </c>
      <c r="K49" s="25" t="s">
        <v>4</v>
      </c>
    </row>
    <row r="50" spans="1:13" x14ac:dyDescent="0.15">
      <c r="A50" s="128"/>
      <c r="B50" s="128"/>
      <c r="C50" s="129"/>
      <c r="D50" s="126"/>
      <c r="E50" s="125">
        <f t="shared" si="14"/>
        <v>0</v>
      </c>
      <c r="F50" s="124">
        <f t="shared" si="16"/>
        <v>0</v>
      </c>
      <c r="G50" s="123">
        <f t="shared" si="17"/>
        <v>0</v>
      </c>
      <c r="H50" s="123">
        <f t="shared" si="18"/>
        <v>0</v>
      </c>
      <c r="I50" s="123">
        <f t="shared" si="19"/>
        <v>0</v>
      </c>
      <c r="J50" s="122">
        <f t="shared" si="15"/>
        <v>0</v>
      </c>
      <c r="K50" s="25" t="s">
        <v>4</v>
      </c>
    </row>
    <row r="51" spans="1:13" x14ac:dyDescent="0.15">
      <c r="A51" s="128" t="s">
        <v>93</v>
      </c>
      <c r="B51" s="128"/>
      <c r="C51" s="127"/>
      <c r="D51" s="126"/>
      <c r="E51" s="125">
        <f t="shared" si="14"/>
        <v>0</v>
      </c>
      <c r="F51" s="124">
        <f t="shared" si="16"/>
        <v>0</v>
      </c>
      <c r="G51" s="123">
        <f t="shared" si="17"/>
        <v>0</v>
      </c>
      <c r="H51" s="123">
        <f t="shared" si="18"/>
        <v>0</v>
      </c>
      <c r="I51" s="123">
        <f t="shared" si="19"/>
        <v>0</v>
      </c>
      <c r="J51" s="122">
        <f t="shared" si="15"/>
        <v>0</v>
      </c>
      <c r="K51" s="25" t="s">
        <v>4</v>
      </c>
    </row>
    <row r="52" spans="1:13" x14ac:dyDescent="0.15">
      <c r="A52" s="128"/>
      <c r="B52" s="128"/>
      <c r="C52" s="127"/>
      <c r="D52" s="126"/>
      <c r="E52" s="125">
        <f t="shared" si="14"/>
        <v>0</v>
      </c>
      <c r="F52" s="124">
        <f t="shared" si="16"/>
        <v>0</v>
      </c>
      <c r="G52" s="123">
        <f t="shared" si="17"/>
        <v>0</v>
      </c>
      <c r="H52" s="123">
        <f t="shared" si="18"/>
        <v>0</v>
      </c>
      <c r="I52" s="123">
        <f t="shared" si="19"/>
        <v>0</v>
      </c>
      <c r="J52" s="122">
        <f t="shared" si="15"/>
        <v>0</v>
      </c>
      <c r="K52" s="25" t="s">
        <v>13</v>
      </c>
    </row>
    <row r="53" spans="1:13" x14ac:dyDescent="0.15">
      <c r="A53" s="128"/>
      <c r="B53" s="128"/>
      <c r="C53" s="127"/>
      <c r="D53" s="126"/>
      <c r="E53" s="125">
        <f t="shared" si="14"/>
        <v>0</v>
      </c>
      <c r="F53" s="124">
        <f t="shared" si="16"/>
        <v>0</v>
      </c>
      <c r="G53" s="123">
        <f>$G$45*E53</f>
        <v>0</v>
      </c>
      <c r="H53" s="123">
        <f t="shared" si="18"/>
        <v>0</v>
      </c>
      <c r="I53" s="123">
        <f t="shared" si="19"/>
        <v>0</v>
      </c>
      <c r="J53" s="122">
        <f t="shared" si="15"/>
        <v>0</v>
      </c>
      <c r="K53" s="25" t="s">
        <v>4</v>
      </c>
    </row>
    <row r="54" spans="1:13" x14ac:dyDescent="0.15">
      <c r="A54" s="128"/>
      <c r="B54" s="128"/>
      <c r="C54" s="127"/>
      <c r="D54" s="126"/>
      <c r="E54" s="125">
        <f t="shared" si="14"/>
        <v>0</v>
      </c>
      <c r="F54" s="124">
        <f t="shared" si="16"/>
        <v>0</v>
      </c>
      <c r="G54" s="123">
        <f t="shared" si="17"/>
        <v>0</v>
      </c>
      <c r="H54" s="123">
        <f t="shared" si="18"/>
        <v>0</v>
      </c>
      <c r="I54" s="123">
        <f t="shared" si="19"/>
        <v>0</v>
      </c>
      <c r="J54" s="122">
        <f t="shared" si="15"/>
        <v>0</v>
      </c>
      <c r="K54" s="25" t="s">
        <v>4</v>
      </c>
    </row>
    <row r="55" spans="1:13" x14ac:dyDescent="0.15">
      <c r="A55" s="128"/>
      <c r="B55" s="128"/>
      <c r="C55" s="127"/>
      <c r="D55" s="126"/>
      <c r="E55" s="125">
        <f t="shared" si="14"/>
        <v>0</v>
      </c>
      <c r="F55" s="124">
        <f t="shared" si="16"/>
        <v>0</v>
      </c>
      <c r="G55" s="123">
        <f t="shared" si="17"/>
        <v>0</v>
      </c>
      <c r="H55" s="123">
        <f t="shared" si="18"/>
        <v>0</v>
      </c>
      <c r="I55" s="123">
        <f t="shared" si="19"/>
        <v>0</v>
      </c>
      <c r="J55" s="122">
        <f t="shared" si="15"/>
        <v>0</v>
      </c>
      <c r="K55" s="25" t="s">
        <v>4</v>
      </c>
    </row>
    <row r="56" spans="1:13" x14ac:dyDescent="0.15">
      <c r="A56" s="128" t="s">
        <v>94</v>
      </c>
      <c r="B56" s="128"/>
      <c r="C56" s="127"/>
      <c r="D56" s="126"/>
      <c r="E56" s="125">
        <f t="shared" si="14"/>
        <v>0</v>
      </c>
      <c r="F56" s="124">
        <f t="shared" si="16"/>
        <v>0</v>
      </c>
      <c r="G56" s="123">
        <f t="shared" si="17"/>
        <v>0</v>
      </c>
      <c r="H56" s="123">
        <f t="shared" si="18"/>
        <v>0</v>
      </c>
      <c r="I56" s="123">
        <f t="shared" si="19"/>
        <v>0</v>
      </c>
      <c r="J56" s="122">
        <f t="shared" si="15"/>
        <v>0</v>
      </c>
      <c r="K56" s="25"/>
    </row>
    <row r="57" spans="1:13" x14ac:dyDescent="0.15">
      <c r="A57" s="128"/>
      <c r="B57" s="128"/>
      <c r="C57" s="127"/>
      <c r="D57" s="126"/>
      <c r="E57" s="125">
        <f t="shared" ref="E57:E60" si="20">C57*D57</f>
        <v>0</v>
      </c>
      <c r="F57" s="124">
        <f t="shared" ref="F57:F60" si="21">$F$45*E57</f>
        <v>0</v>
      </c>
      <c r="G57" s="123">
        <f t="shared" si="17"/>
        <v>0</v>
      </c>
      <c r="H57" s="123">
        <f t="shared" si="18"/>
        <v>0</v>
      </c>
      <c r="I57" s="123">
        <f t="shared" si="19"/>
        <v>0</v>
      </c>
      <c r="J57" s="122">
        <f t="shared" ref="J57:J61" si="22">SUM(E57:I57)</f>
        <v>0</v>
      </c>
      <c r="K57" s="25"/>
    </row>
    <row r="58" spans="1:13" x14ac:dyDescent="0.15">
      <c r="A58" s="128"/>
      <c r="B58" s="128"/>
      <c r="C58" s="127"/>
      <c r="D58" s="126"/>
      <c r="E58" s="125">
        <f t="shared" si="20"/>
        <v>0</v>
      </c>
      <c r="F58" s="124">
        <f t="shared" si="21"/>
        <v>0</v>
      </c>
      <c r="G58" s="123">
        <f t="shared" si="17"/>
        <v>0</v>
      </c>
      <c r="H58" s="123">
        <f t="shared" si="18"/>
        <v>0</v>
      </c>
      <c r="I58" s="123">
        <f t="shared" si="19"/>
        <v>0</v>
      </c>
      <c r="J58" s="122">
        <f t="shared" si="22"/>
        <v>0</v>
      </c>
      <c r="K58" s="25" t="s">
        <v>4</v>
      </c>
    </row>
    <row r="59" spans="1:13" x14ac:dyDescent="0.15">
      <c r="A59" s="128"/>
      <c r="B59" s="128"/>
      <c r="C59" s="127"/>
      <c r="D59" s="126"/>
      <c r="E59" s="125">
        <f t="shared" si="20"/>
        <v>0</v>
      </c>
      <c r="F59" s="124">
        <f t="shared" si="21"/>
        <v>0</v>
      </c>
      <c r="G59" s="123">
        <f t="shared" si="17"/>
        <v>0</v>
      </c>
      <c r="H59" s="123">
        <f t="shared" si="18"/>
        <v>0</v>
      </c>
      <c r="I59" s="123">
        <f t="shared" si="19"/>
        <v>0</v>
      </c>
      <c r="J59" s="122">
        <f t="shared" si="22"/>
        <v>0</v>
      </c>
      <c r="K59" s="25" t="s">
        <v>4</v>
      </c>
    </row>
    <row r="60" spans="1:13" ht="13" thickBot="1" x14ac:dyDescent="0.2">
      <c r="A60" s="128"/>
      <c r="B60" s="128"/>
      <c r="C60" s="127"/>
      <c r="D60" s="126"/>
      <c r="E60" s="125">
        <f t="shared" si="20"/>
        <v>0</v>
      </c>
      <c r="F60" s="124">
        <f t="shared" si="21"/>
        <v>0</v>
      </c>
      <c r="G60" s="123">
        <f t="shared" si="17"/>
        <v>0</v>
      </c>
      <c r="H60" s="123">
        <f t="shared" si="18"/>
        <v>0</v>
      </c>
      <c r="I60" s="123">
        <f t="shared" si="19"/>
        <v>0</v>
      </c>
      <c r="J60" s="122">
        <f t="shared" si="22"/>
        <v>0</v>
      </c>
      <c r="K60" s="25"/>
    </row>
    <row r="61" spans="1:13" s="64" customFormat="1" ht="13" thickBot="1" x14ac:dyDescent="0.2">
      <c r="A61" s="55" t="s">
        <v>58</v>
      </c>
      <c r="B61" s="56" t="s">
        <v>4</v>
      </c>
      <c r="C61" s="57"/>
      <c r="D61" s="57"/>
      <c r="E61" s="58">
        <f>SUM(E46:E60)</f>
        <v>0</v>
      </c>
      <c r="F61" s="59">
        <f>SUM(F46:F60)</f>
        <v>0</v>
      </c>
      <c r="G61" s="59">
        <f>SUM(G46:G60)</f>
        <v>0</v>
      </c>
      <c r="H61" s="59">
        <f>SUM(H46:H60)</f>
        <v>0</v>
      </c>
      <c r="I61" s="61">
        <f>SUM(I46:I60)</f>
        <v>0</v>
      </c>
      <c r="J61" s="121">
        <f t="shared" si="22"/>
        <v>0</v>
      </c>
      <c r="K61" s="25" t="s">
        <v>4</v>
      </c>
    </row>
    <row r="62" spans="1:13" s="64" customFormat="1" ht="16" customHeight="1" x14ac:dyDescent="0.15">
      <c r="A62" s="74"/>
      <c r="B62" s="74"/>
      <c r="C62" s="75"/>
      <c r="D62" s="75"/>
      <c r="E62" s="382" t="s">
        <v>67</v>
      </c>
      <c r="F62" s="382"/>
      <c r="G62" s="382"/>
      <c r="H62" s="382"/>
      <c r="I62" s="382"/>
      <c r="J62" s="382"/>
      <c r="K62" s="382"/>
      <c r="L62" s="382"/>
      <c r="M62" s="382"/>
    </row>
    <row r="63" spans="1:13" s="64" customFormat="1" x14ac:dyDescent="0.15">
      <c r="A63" s="74"/>
      <c r="B63" s="74"/>
      <c r="C63" s="75"/>
      <c r="D63" s="75"/>
      <c r="E63" s="382"/>
      <c r="F63" s="382"/>
      <c r="G63" s="382"/>
      <c r="H63" s="382"/>
      <c r="I63" s="382"/>
      <c r="J63" s="382"/>
      <c r="K63" s="382"/>
      <c r="L63" s="382"/>
      <c r="M63" s="382"/>
    </row>
    <row r="64" spans="1:13" s="64" customFormat="1" ht="26" x14ac:dyDescent="0.15">
      <c r="A64" s="76"/>
      <c r="B64" s="7"/>
      <c r="C64" s="77"/>
      <c r="D64" s="78" t="s">
        <v>51</v>
      </c>
      <c r="E64" s="78"/>
      <c r="F64" s="79" t="s">
        <v>43</v>
      </c>
      <c r="G64" s="79" t="s">
        <v>44</v>
      </c>
      <c r="H64" s="79" t="s">
        <v>45</v>
      </c>
      <c r="I64" s="79" t="s">
        <v>46</v>
      </c>
      <c r="J64" s="79" t="s">
        <v>47</v>
      </c>
      <c r="K64" s="79" t="s">
        <v>48</v>
      </c>
      <c r="L64" s="8" t="s">
        <v>49</v>
      </c>
      <c r="M64" s="8" t="s">
        <v>3</v>
      </c>
    </row>
    <row r="65" spans="1:13" s="64" customFormat="1" x14ac:dyDescent="0.15">
      <c r="A65" s="26"/>
      <c r="B65" s="26" t="s">
        <v>4</v>
      </c>
      <c r="C65" s="120">
        <f>C21+C40</f>
        <v>0</v>
      </c>
      <c r="D65" s="119">
        <f>E21+F40+E61</f>
        <v>0</v>
      </c>
      <c r="E65" s="80"/>
      <c r="F65" s="118">
        <f>F21+F61</f>
        <v>0</v>
      </c>
      <c r="G65" s="157">
        <f>G21+G40+G61</f>
        <v>0</v>
      </c>
      <c r="H65" s="157">
        <f>H21+H40+H61</f>
        <v>0</v>
      </c>
      <c r="I65" s="157">
        <f>I21</f>
        <v>0</v>
      </c>
      <c r="J65" s="157">
        <f>J21+J40</f>
        <v>0</v>
      </c>
      <c r="K65" s="157">
        <f>K21+K40+I61</f>
        <v>0</v>
      </c>
      <c r="L65" s="156">
        <f>SUM(D65:K65)</f>
        <v>0</v>
      </c>
      <c r="M65" s="155">
        <f>M40-J61</f>
        <v>0</v>
      </c>
    </row>
    <row r="66" spans="1:13" s="64" customFormat="1" x14ac:dyDescent="0.15">
      <c r="A66" s="74"/>
      <c r="B66" s="74"/>
      <c r="C66" s="75"/>
      <c r="D66" s="75"/>
      <c r="E66" s="81"/>
      <c r="F66" s="81"/>
      <c r="G66" s="81"/>
      <c r="H66" s="81"/>
      <c r="I66" s="81"/>
      <c r="J66" s="82"/>
      <c r="K66" s="25"/>
    </row>
    <row r="67" spans="1:13" s="64" customFormat="1" x14ac:dyDescent="0.15">
      <c r="A67" s="74"/>
      <c r="B67" s="74"/>
      <c r="C67" s="75"/>
      <c r="D67" s="75"/>
      <c r="E67" s="81"/>
      <c r="F67" s="81"/>
      <c r="G67" s="81"/>
      <c r="H67" s="81"/>
      <c r="I67" s="81"/>
      <c r="J67" s="82"/>
      <c r="K67" s="25"/>
    </row>
    <row r="68" spans="1:13" s="64" customFormat="1" ht="16" x14ac:dyDescent="0.2">
      <c r="A68" s="26" t="s">
        <v>5</v>
      </c>
      <c r="B68" s="15"/>
      <c r="C68" s="25"/>
      <c r="D68" s="154">
        <f>D65</f>
        <v>0</v>
      </c>
      <c r="E68" s="69"/>
      <c r="F68" s="83"/>
      <c r="G68" s="23"/>
      <c r="H68" s="84"/>
      <c r="I68" s="84"/>
      <c r="J68" s="84"/>
      <c r="K68" s="21"/>
      <c r="L68" s="21"/>
      <c r="M68" s="22"/>
    </row>
    <row r="69" spans="1:13" s="64" customFormat="1" ht="17" thickBot="1" x14ac:dyDescent="0.25">
      <c r="A69" s="26" t="s">
        <v>6</v>
      </c>
      <c r="B69" s="15"/>
      <c r="C69" s="25"/>
      <c r="D69" s="153">
        <f>SUM(F65:K65)</f>
        <v>0</v>
      </c>
      <c r="E69" s="69"/>
      <c r="F69" s="85"/>
      <c r="G69" s="23"/>
      <c r="H69" s="84"/>
      <c r="I69" s="84"/>
      <c r="J69" s="84"/>
      <c r="K69" s="21"/>
      <c r="L69" s="21"/>
      <c r="M69" s="15"/>
    </row>
    <row r="70" spans="1:13" s="64" customFormat="1" ht="14" thickTop="1" thickBot="1" x14ac:dyDescent="0.2">
      <c r="A70" s="26" t="s">
        <v>7</v>
      </c>
      <c r="B70" s="15"/>
      <c r="C70" s="25"/>
      <c r="D70" s="86">
        <f>D68+D69</f>
        <v>0</v>
      </c>
      <c r="E70" s="69"/>
      <c r="F70" s="83"/>
      <c r="G70" s="87"/>
      <c r="H70" s="23"/>
      <c r="I70" s="23"/>
      <c r="J70" s="23"/>
      <c r="K70" s="25"/>
      <c r="L70" s="15"/>
      <c r="M70" s="15"/>
    </row>
    <row r="71" spans="1:13" s="64" customFormat="1" ht="14" thickTop="1" thickBot="1" x14ac:dyDescent="0.2">
      <c r="A71" s="74"/>
      <c r="B71" s="74"/>
      <c r="C71" s="75"/>
      <c r="D71" s="75"/>
      <c r="E71" s="81"/>
      <c r="F71" s="81"/>
      <c r="G71" s="81"/>
      <c r="H71" s="81"/>
      <c r="I71" s="81"/>
      <c r="J71" s="82"/>
      <c r="K71" s="25"/>
    </row>
    <row r="72" spans="1:13" ht="17" thickBot="1" x14ac:dyDescent="0.25">
      <c r="A72" s="26"/>
      <c r="C72" s="25"/>
      <c r="D72" s="88"/>
      <c r="E72" s="69"/>
      <c r="F72" s="21"/>
      <c r="G72" s="21"/>
      <c r="H72" s="21"/>
      <c r="I72" s="21"/>
      <c r="J72" s="21"/>
      <c r="K72" s="25" t="s">
        <v>4</v>
      </c>
      <c r="M72" s="89" t="s">
        <v>3</v>
      </c>
    </row>
    <row r="73" spans="1:13" ht="16" x14ac:dyDescent="0.2">
      <c r="A73" s="35">
        <v>331</v>
      </c>
      <c r="B73" s="15" t="s">
        <v>8</v>
      </c>
      <c r="C73" s="90"/>
      <c r="D73" s="151"/>
      <c r="E73" s="91"/>
      <c r="F73" s="21"/>
      <c r="G73" s="21"/>
      <c r="H73" s="21"/>
      <c r="I73" s="21"/>
      <c r="J73" s="21"/>
      <c r="K73" s="26" t="s">
        <v>4</v>
      </c>
      <c r="M73" s="150">
        <f>M65-D73</f>
        <v>0</v>
      </c>
    </row>
    <row r="74" spans="1:13" ht="16" x14ac:dyDescent="0.2">
      <c r="A74" s="35">
        <v>334</v>
      </c>
      <c r="B74" s="25" t="s">
        <v>52</v>
      </c>
      <c r="C74" s="92"/>
      <c r="D74" s="152"/>
      <c r="E74" s="93"/>
      <c r="F74" s="21"/>
      <c r="G74" s="21"/>
      <c r="H74" s="21"/>
      <c r="I74" s="21"/>
      <c r="J74" s="21"/>
      <c r="K74" s="94" t="s">
        <v>4</v>
      </c>
      <c r="M74" s="150">
        <f t="shared" ref="M74:M91" si="23">M73-D74</f>
        <v>0</v>
      </c>
    </row>
    <row r="75" spans="1:13" x14ac:dyDescent="0.15">
      <c r="A75" s="35">
        <v>342</v>
      </c>
      <c r="B75" s="25" t="s">
        <v>53</v>
      </c>
      <c r="C75" s="92"/>
      <c r="D75" s="151"/>
      <c r="E75" s="91"/>
      <c r="F75" s="95"/>
      <c r="G75" s="25"/>
      <c r="H75" s="25"/>
      <c r="I75" s="25"/>
      <c r="J75" s="25"/>
      <c r="K75" s="26" t="s">
        <v>4</v>
      </c>
      <c r="M75" s="150">
        <f t="shared" si="23"/>
        <v>0</v>
      </c>
    </row>
    <row r="76" spans="1:13" x14ac:dyDescent="0.15">
      <c r="A76" s="73">
        <v>531</v>
      </c>
      <c r="B76" s="25" t="s">
        <v>9</v>
      </c>
      <c r="C76" s="96"/>
      <c r="D76" s="151"/>
      <c r="E76" s="91"/>
      <c r="F76" s="70" t="s">
        <v>4</v>
      </c>
      <c r="G76" s="25" t="s">
        <v>4</v>
      </c>
      <c r="H76" s="23"/>
      <c r="I76" s="97"/>
      <c r="J76" s="97"/>
      <c r="K76" s="26" t="s">
        <v>4</v>
      </c>
      <c r="M76" s="150">
        <f t="shared" si="23"/>
        <v>0</v>
      </c>
    </row>
    <row r="77" spans="1:13" x14ac:dyDescent="0.15">
      <c r="A77" s="73">
        <v>532</v>
      </c>
      <c r="B77" s="25" t="s">
        <v>10</v>
      </c>
      <c r="C77" s="96"/>
      <c r="D77" s="151"/>
      <c r="E77" s="91"/>
      <c r="F77" s="70" t="s">
        <v>4</v>
      </c>
      <c r="G77" s="25" t="s">
        <v>4</v>
      </c>
      <c r="H77" s="23"/>
      <c r="I77" s="97"/>
      <c r="J77" s="97"/>
      <c r="K77" s="26"/>
      <c r="M77" s="150">
        <f t="shared" si="23"/>
        <v>0</v>
      </c>
    </row>
    <row r="78" spans="1:13" x14ac:dyDescent="0.15">
      <c r="A78" s="73">
        <v>551</v>
      </c>
      <c r="B78" s="25" t="s">
        <v>11</v>
      </c>
      <c r="C78" s="96"/>
      <c r="D78" s="151"/>
      <c r="E78" s="91"/>
      <c r="F78" s="70" t="s">
        <v>4</v>
      </c>
      <c r="G78" s="25" t="s">
        <v>4</v>
      </c>
      <c r="H78" s="23"/>
      <c r="I78" s="97"/>
      <c r="J78" s="97"/>
      <c r="K78" s="26" t="s">
        <v>4</v>
      </c>
      <c r="M78" s="150">
        <f t="shared" si="23"/>
        <v>0</v>
      </c>
    </row>
    <row r="79" spans="1:13" x14ac:dyDescent="0.15">
      <c r="A79" s="73">
        <v>581</v>
      </c>
      <c r="B79" s="25" t="s">
        <v>12</v>
      </c>
      <c r="C79" s="96"/>
      <c r="D79" s="151"/>
      <c r="E79" s="91"/>
      <c r="F79" s="70" t="s">
        <v>4</v>
      </c>
      <c r="G79" s="25" t="s">
        <v>4</v>
      </c>
      <c r="H79" s="23"/>
      <c r="I79" s="97"/>
      <c r="J79" s="97"/>
      <c r="K79" s="25" t="s">
        <v>4</v>
      </c>
      <c r="M79" s="150">
        <f t="shared" si="23"/>
        <v>0</v>
      </c>
    </row>
    <row r="80" spans="1:13" x14ac:dyDescent="0.15">
      <c r="A80" s="73">
        <v>583</v>
      </c>
      <c r="B80" s="25" t="s">
        <v>54</v>
      </c>
      <c r="C80" s="96"/>
      <c r="D80" s="151"/>
      <c r="E80" s="91"/>
      <c r="F80" s="70" t="s">
        <v>4</v>
      </c>
      <c r="G80" s="25" t="s">
        <v>4</v>
      </c>
      <c r="H80" s="94"/>
      <c r="I80" s="98"/>
      <c r="J80" s="98"/>
      <c r="M80" s="150">
        <f t="shared" si="23"/>
        <v>0</v>
      </c>
    </row>
    <row r="81" spans="1:13" x14ac:dyDescent="0.15">
      <c r="A81" s="73">
        <v>599</v>
      </c>
      <c r="B81" s="25" t="s">
        <v>14</v>
      </c>
      <c r="C81" s="96"/>
      <c r="D81" s="151"/>
      <c r="E81" s="91"/>
      <c r="F81" s="70" t="s">
        <v>4</v>
      </c>
      <c r="G81" s="25" t="s">
        <v>4</v>
      </c>
      <c r="H81" s="25" t="s">
        <v>4</v>
      </c>
      <c r="I81" s="25" t="s">
        <v>4</v>
      </c>
      <c r="J81" s="25" t="s">
        <v>4</v>
      </c>
      <c r="M81" s="150">
        <f t="shared" si="23"/>
        <v>0</v>
      </c>
    </row>
    <row r="82" spans="1:13" x14ac:dyDescent="0.15">
      <c r="A82" s="73">
        <v>610</v>
      </c>
      <c r="B82" s="25" t="s">
        <v>15</v>
      </c>
      <c r="C82" s="96"/>
      <c r="D82" s="151"/>
      <c r="E82" s="91"/>
      <c r="F82" s="70" t="s">
        <v>4</v>
      </c>
      <c r="G82" s="25" t="s">
        <v>4</v>
      </c>
      <c r="H82" s="25" t="s">
        <v>4</v>
      </c>
      <c r="I82" s="25" t="s">
        <v>4</v>
      </c>
      <c r="J82" s="25" t="s">
        <v>4</v>
      </c>
      <c r="M82" s="150">
        <f t="shared" si="23"/>
        <v>0</v>
      </c>
    </row>
    <row r="83" spans="1:13" x14ac:dyDescent="0.15">
      <c r="A83" s="73">
        <v>630</v>
      </c>
      <c r="B83" s="25" t="s">
        <v>16</v>
      </c>
      <c r="C83" s="96"/>
      <c r="D83" s="151"/>
      <c r="E83" s="91"/>
      <c r="F83" s="70"/>
      <c r="G83" s="25"/>
      <c r="H83" s="25"/>
      <c r="I83" s="25"/>
      <c r="J83" s="25"/>
      <c r="M83" s="150">
        <f t="shared" si="23"/>
        <v>0</v>
      </c>
    </row>
    <row r="84" spans="1:13" x14ac:dyDescent="0.15">
      <c r="A84" s="73">
        <v>639</v>
      </c>
      <c r="B84" s="25" t="s">
        <v>17</v>
      </c>
      <c r="C84" s="99"/>
      <c r="D84" s="151"/>
      <c r="E84" s="91"/>
      <c r="F84" s="70"/>
      <c r="G84" s="25"/>
      <c r="H84" s="25"/>
      <c r="I84" s="25"/>
      <c r="J84" s="25"/>
      <c r="M84" s="150">
        <f t="shared" si="23"/>
        <v>0</v>
      </c>
    </row>
    <row r="85" spans="1:13" x14ac:dyDescent="0.15">
      <c r="A85" s="73">
        <v>641</v>
      </c>
      <c r="B85" s="25" t="s">
        <v>18</v>
      </c>
      <c r="C85" s="96"/>
      <c r="D85" s="151"/>
      <c r="E85" s="91"/>
      <c r="F85" s="70" t="s">
        <v>4</v>
      </c>
      <c r="G85" s="25" t="s">
        <v>4</v>
      </c>
      <c r="H85" s="25" t="s">
        <v>4</v>
      </c>
      <c r="I85" s="25" t="s">
        <v>4</v>
      </c>
      <c r="J85" s="25" t="s">
        <v>4</v>
      </c>
      <c r="M85" s="150">
        <f t="shared" si="23"/>
        <v>0</v>
      </c>
    </row>
    <row r="86" spans="1:13" x14ac:dyDescent="0.15">
      <c r="A86" s="73">
        <v>646</v>
      </c>
      <c r="B86" s="25" t="s">
        <v>19</v>
      </c>
      <c r="C86" s="96"/>
      <c r="D86" s="151"/>
      <c r="E86" s="91"/>
      <c r="F86" s="70" t="s">
        <v>4</v>
      </c>
      <c r="G86" s="25" t="s">
        <v>4</v>
      </c>
      <c r="H86" s="25" t="s">
        <v>4</v>
      </c>
      <c r="I86" s="25" t="s">
        <v>4</v>
      </c>
      <c r="J86" s="25" t="s">
        <v>4</v>
      </c>
      <c r="M86" s="150">
        <f t="shared" si="23"/>
        <v>0</v>
      </c>
    </row>
    <row r="87" spans="1:13" x14ac:dyDescent="0.15">
      <c r="A87" s="73">
        <v>650</v>
      </c>
      <c r="B87" s="25" t="s">
        <v>90</v>
      </c>
      <c r="C87" s="96"/>
      <c r="D87" s="151"/>
      <c r="E87" s="91"/>
      <c r="F87" s="70"/>
      <c r="G87" s="25"/>
      <c r="H87" s="25"/>
      <c r="I87" s="25"/>
      <c r="J87" s="25"/>
      <c r="M87" s="150">
        <f t="shared" si="23"/>
        <v>0</v>
      </c>
    </row>
    <row r="88" spans="1:13" x14ac:dyDescent="0.15">
      <c r="A88" s="73">
        <v>670</v>
      </c>
      <c r="B88" s="25" t="s">
        <v>20</v>
      </c>
      <c r="C88" s="96"/>
      <c r="D88" s="151"/>
      <c r="E88" s="91"/>
      <c r="F88" s="70" t="s">
        <v>4</v>
      </c>
      <c r="G88" s="25" t="s">
        <v>4</v>
      </c>
      <c r="H88" s="25" t="s">
        <v>4</v>
      </c>
      <c r="I88" s="25" t="s">
        <v>4</v>
      </c>
      <c r="J88" s="25" t="s">
        <v>4</v>
      </c>
      <c r="M88" s="150">
        <f t="shared" si="23"/>
        <v>0</v>
      </c>
    </row>
    <row r="89" spans="1:13" x14ac:dyDescent="0.15">
      <c r="A89" s="100">
        <v>730</v>
      </c>
      <c r="B89" s="25" t="s">
        <v>24</v>
      </c>
      <c r="C89" s="96"/>
      <c r="D89" s="151"/>
      <c r="E89" s="91"/>
      <c r="F89" s="70" t="s">
        <v>4</v>
      </c>
      <c r="G89" s="25" t="s">
        <v>4</v>
      </c>
      <c r="H89" s="25" t="s">
        <v>4</v>
      </c>
      <c r="I89" s="25" t="s">
        <v>4</v>
      </c>
      <c r="J89" s="25" t="s">
        <v>4</v>
      </c>
      <c r="M89" s="150">
        <f t="shared" si="23"/>
        <v>0</v>
      </c>
    </row>
    <row r="90" spans="1:13" x14ac:dyDescent="0.15">
      <c r="A90" s="100">
        <v>731</v>
      </c>
      <c r="B90" s="25" t="s">
        <v>25</v>
      </c>
      <c r="C90" s="96"/>
      <c r="D90" s="151"/>
      <c r="E90" s="91"/>
      <c r="F90" s="70" t="s">
        <v>4</v>
      </c>
      <c r="G90" s="25" t="s">
        <v>4</v>
      </c>
      <c r="H90" s="25" t="s">
        <v>4</v>
      </c>
      <c r="I90" s="25" t="s">
        <v>4</v>
      </c>
      <c r="J90" s="25" t="s">
        <v>4</v>
      </c>
      <c r="M90" s="150">
        <f t="shared" si="23"/>
        <v>0</v>
      </c>
    </row>
    <row r="91" spans="1:13" x14ac:dyDescent="0.15">
      <c r="A91" s="35">
        <v>810</v>
      </c>
      <c r="B91" s="25" t="s">
        <v>21</v>
      </c>
      <c r="C91" s="96"/>
      <c r="D91" s="151"/>
      <c r="E91" s="91"/>
      <c r="F91" s="101"/>
      <c r="G91" s="26"/>
      <c r="H91" s="26" t="s">
        <v>4</v>
      </c>
      <c r="I91" s="26" t="s">
        <v>4</v>
      </c>
      <c r="J91" s="26" t="s">
        <v>4</v>
      </c>
      <c r="M91" s="150">
        <f t="shared" si="23"/>
        <v>0</v>
      </c>
    </row>
    <row r="92" spans="1:13" ht="8" customHeight="1" x14ac:dyDescent="0.15">
      <c r="A92" s="65" t="s">
        <v>4</v>
      </c>
      <c r="B92" s="65" t="s">
        <v>4</v>
      </c>
      <c r="C92" s="65" t="s">
        <v>4</v>
      </c>
      <c r="D92" s="102"/>
      <c r="E92" s="103"/>
      <c r="F92" s="104" t="s">
        <v>4</v>
      </c>
      <c r="G92" s="65" t="s">
        <v>4</v>
      </c>
      <c r="H92" s="65" t="s">
        <v>4</v>
      </c>
      <c r="I92" s="65" t="s">
        <v>4</v>
      </c>
      <c r="J92" s="65" t="s">
        <v>4</v>
      </c>
      <c r="K92" s="66"/>
      <c r="L92" s="66"/>
      <c r="M92" s="149"/>
    </row>
    <row r="93" spans="1:13" x14ac:dyDescent="0.15">
      <c r="A93" s="26" t="s">
        <v>4</v>
      </c>
      <c r="B93" s="26" t="s">
        <v>4</v>
      </c>
      <c r="C93" s="26" t="s">
        <v>4</v>
      </c>
      <c r="D93" s="105"/>
      <c r="E93" s="106"/>
      <c r="F93" s="101" t="s">
        <v>4</v>
      </c>
      <c r="G93" s="26" t="s">
        <v>4</v>
      </c>
      <c r="H93" s="26" t="s">
        <v>4</v>
      </c>
      <c r="I93" s="26" t="s">
        <v>4</v>
      </c>
      <c r="J93" s="26" t="s">
        <v>4</v>
      </c>
    </row>
    <row r="94" spans="1:13" x14ac:dyDescent="0.15">
      <c r="A94" s="376" t="s">
        <v>63</v>
      </c>
      <c r="B94" s="376"/>
      <c r="C94" s="107"/>
      <c r="D94" s="148">
        <f>SUM(D73:D91)</f>
        <v>0</v>
      </c>
      <c r="E94" s="108"/>
      <c r="F94" s="101" t="s">
        <v>4</v>
      </c>
      <c r="G94" s="26" t="s">
        <v>4</v>
      </c>
      <c r="H94" s="26" t="s">
        <v>4</v>
      </c>
      <c r="I94" s="26" t="s">
        <v>4</v>
      </c>
      <c r="J94" s="26" t="s">
        <v>4</v>
      </c>
    </row>
    <row r="95" spans="1:13" x14ac:dyDescent="0.15">
      <c r="A95" s="26"/>
      <c r="B95" s="26"/>
      <c r="C95" s="26"/>
      <c r="D95" s="26"/>
      <c r="E95" s="94"/>
      <c r="F95" s="101"/>
      <c r="G95" s="26"/>
      <c r="H95" s="26"/>
      <c r="I95" s="26"/>
      <c r="J95" s="26"/>
    </row>
    <row r="96" spans="1:13" x14ac:dyDescent="0.15">
      <c r="A96" s="378" t="s">
        <v>86</v>
      </c>
      <c r="B96" s="378"/>
      <c r="C96" s="26" t="s">
        <v>4</v>
      </c>
      <c r="D96" s="148">
        <f>D70</f>
        <v>0</v>
      </c>
      <c r="E96" s="108"/>
      <c r="F96" s="101" t="s">
        <v>4</v>
      </c>
      <c r="G96" s="26" t="s">
        <v>4</v>
      </c>
      <c r="H96" s="26" t="s">
        <v>4</v>
      </c>
      <c r="I96" s="26" t="s">
        <v>4</v>
      </c>
      <c r="J96" s="26" t="s">
        <v>4</v>
      </c>
      <c r="M96" s="22">
        <f>M91</f>
        <v>0</v>
      </c>
    </row>
    <row r="97" spans="1:13" ht="13" thickBot="1" x14ac:dyDescent="0.2">
      <c r="B97" s="25"/>
      <c r="C97" s="23"/>
      <c r="D97" s="106"/>
      <c r="E97" s="106"/>
      <c r="F97" s="70" t="s">
        <v>4</v>
      </c>
      <c r="G97" s="25" t="s">
        <v>4</v>
      </c>
      <c r="H97" s="25" t="s">
        <v>4</v>
      </c>
      <c r="I97" s="25" t="s">
        <v>4</v>
      </c>
      <c r="J97" s="25" t="s">
        <v>4</v>
      </c>
    </row>
    <row r="98" spans="1:13" ht="16" customHeight="1" thickTop="1" thickBot="1" x14ac:dyDescent="0.2">
      <c r="A98" s="376" t="s">
        <v>22</v>
      </c>
      <c r="B98" s="376"/>
      <c r="D98" s="109">
        <f>D94+D96</f>
        <v>0</v>
      </c>
      <c r="E98" s="108"/>
      <c r="L98" s="147" t="s">
        <v>3</v>
      </c>
      <c r="M98" s="146">
        <f>M96</f>
        <v>0</v>
      </c>
    </row>
    <row r="99" spans="1:13" ht="14" thickTop="1" thickBot="1" x14ac:dyDescent="0.2"/>
    <row r="100" spans="1:13" ht="28" thickBot="1" x14ac:dyDescent="0.25">
      <c r="C100" s="13" t="s">
        <v>23</v>
      </c>
      <c r="D100" s="110">
        <f>B7-D98</f>
        <v>0</v>
      </c>
      <c r="J100"/>
      <c r="K100"/>
      <c r="L100"/>
      <c r="M100"/>
    </row>
    <row r="102" spans="1:13" ht="13" thickBot="1" x14ac:dyDescent="0.2"/>
    <row r="103" spans="1:13" ht="26" customHeight="1" x14ac:dyDescent="0.15">
      <c r="B103" s="355" t="s">
        <v>142</v>
      </c>
      <c r="C103" s="344"/>
      <c r="D103" s="344"/>
      <c r="E103" s="345"/>
    </row>
    <row r="104" spans="1:13" ht="59" customHeight="1" x14ac:dyDescent="0.15">
      <c r="B104" s="379" t="s">
        <v>135</v>
      </c>
      <c r="C104" s="380"/>
      <c r="D104" s="339" t="s">
        <v>136</v>
      </c>
      <c r="E104" s="356" t="s">
        <v>137</v>
      </c>
    </row>
    <row r="105" spans="1:13" x14ac:dyDescent="0.15">
      <c r="B105" s="347"/>
      <c r="C105" s="340"/>
      <c r="D105" s="341">
        <f>L21/12+L40/9</f>
        <v>0</v>
      </c>
      <c r="E105" s="348">
        <f>L21/12+L40/11.5</f>
        <v>0</v>
      </c>
    </row>
    <row r="106" spans="1:13" ht="12" customHeight="1" x14ac:dyDescent="0.15">
      <c r="B106" s="347"/>
      <c r="C106" s="340"/>
      <c r="D106" s="340"/>
      <c r="E106" s="349"/>
    </row>
    <row r="107" spans="1:13" ht="12" customHeight="1" x14ac:dyDescent="0.15">
      <c r="B107" s="347" t="s">
        <v>138</v>
      </c>
      <c r="C107" s="340"/>
      <c r="D107" s="340"/>
      <c r="E107" s="349"/>
    </row>
    <row r="108" spans="1:13" ht="18" customHeight="1" x14ac:dyDescent="0.15">
      <c r="B108" s="367" t="s">
        <v>139</v>
      </c>
      <c r="C108" s="368"/>
      <c r="D108" s="368"/>
      <c r="E108" s="369"/>
    </row>
    <row r="109" spans="1:13" ht="64" customHeight="1" x14ac:dyDescent="0.15">
      <c r="B109" s="370" t="s">
        <v>140</v>
      </c>
      <c r="C109" s="371"/>
      <c r="D109" s="371"/>
      <c r="E109" s="372"/>
    </row>
    <row r="110" spans="1:13" ht="33" customHeight="1" thickBot="1" x14ac:dyDescent="0.2">
      <c r="B110" s="373" t="s">
        <v>141</v>
      </c>
      <c r="C110" s="374"/>
      <c r="D110" s="374"/>
      <c r="E110" s="375"/>
    </row>
  </sheetData>
  <mergeCells count="10">
    <mergeCell ref="B110:E110"/>
    <mergeCell ref="B108:E108"/>
    <mergeCell ref="B109:E109"/>
    <mergeCell ref="B104:C104"/>
    <mergeCell ref="A98:B98"/>
    <mergeCell ref="A43:J43"/>
    <mergeCell ref="A94:B94"/>
    <mergeCell ref="A96:B96"/>
    <mergeCell ref="E62:M62"/>
    <mergeCell ref="E63:M63"/>
  </mergeCells>
  <printOptions headings="1" gridLines="1"/>
  <pageMargins left="1" right="1" top="0.75" bottom="0.5" header="0.5" footer="0.5"/>
  <pageSetup scale="62" fitToHeight="4" orientation="landscape" horizontalDpi="4294967292" verticalDpi="4294967292"/>
  <headerFooter>
    <oddHeader xml:space="preserve">&amp;L&amp;K000000&amp;D&amp;C&amp;K000000
</oddHeader>
    <oddFooter>&amp;L&amp;C&amp;R&amp;D</oddFooter>
  </headerFooter>
  <colBreaks count="1" manualBreakCount="1">
    <brk id="12"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9"/>
  <sheetViews>
    <sheetView topLeftCell="A37" zoomScale="160" zoomScaleNormal="160" zoomScalePageLayoutView="160" workbookViewId="0">
      <selection activeCell="C46" sqref="C46"/>
    </sheetView>
  </sheetViews>
  <sheetFormatPr baseColWidth="10" defaultColWidth="16.6640625" defaultRowHeight="14" x14ac:dyDescent="0.2"/>
  <cols>
    <col min="1" max="1" width="14" style="181" customWidth="1"/>
    <col min="2" max="2" width="18.83203125" style="181" customWidth="1"/>
    <col min="3" max="3" width="16.6640625" style="190"/>
    <col min="4" max="16384" width="16.6640625" style="181"/>
  </cols>
  <sheetData>
    <row r="1" spans="1:4" x14ac:dyDescent="0.2">
      <c r="A1" s="179" t="s">
        <v>68</v>
      </c>
      <c r="B1" s="180">
        <f>PLCs!B1</f>
        <v>0</v>
      </c>
      <c r="C1" s="181"/>
    </row>
    <row r="2" spans="1:4" x14ac:dyDescent="0.2">
      <c r="A2" s="182" t="s">
        <v>61</v>
      </c>
      <c r="B2" s="183">
        <f>PLCs!B2</f>
        <v>0</v>
      </c>
      <c r="C2" s="181"/>
    </row>
    <row r="3" spans="1:4" x14ac:dyDescent="0.2">
      <c r="A3" s="182" t="s">
        <v>62</v>
      </c>
      <c r="B3" s="145">
        <f>PLCs!B3</f>
        <v>0</v>
      </c>
      <c r="C3" s="181"/>
    </row>
    <row r="4" spans="1:4" ht="16" customHeight="1" x14ac:dyDescent="0.2">
      <c r="A4" s="184" t="s">
        <v>96</v>
      </c>
      <c r="B4" s="184"/>
      <c r="C4" s="185">
        <f>PLCs!B4</f>
        <v>0</v>
      </c>
    </row>
    <row r="5" spans="1:4" x14ac:dyDescent="0.2">
      <c r="A5" s="184" t="s">
        <v>97</v>
      </c>
      <c r="B5" s="184"/>
      <c r="C5" s="186">
        <f>PLCs!B6</f>
        <v>0</v>
      </c>
    </row>
    <row r="6" spans="1:4" ht="15" thickBot="1" x14ac:dyDescent="0.25">
      <c r="A6" s="182" t="s">
        <v>0</v>
      </c>
      <c r="B6" s="182"/>
      <c r="C6" s="187">
        <f>PLCs!B7</f>
        <v>0</v>
      </c>
    </row>
    <row r="7" spans="1:4" x14ac:dyDescent="0.2">
      <c r="A7" s="188"/>
      <c r="B7" s="188"/>
      <c r="C7" s="189"/>
    </row>
    <row r="8" spans="1:4" x14ac:dyDescent="0.2">
      <c r="A8" s="182" t="s">
        <v>70</v>
      </c>
      <c r="B8" s="184"/>
    </row>
    <row r="9" spans="1:4" x14ac:dyDescent="0.2">
      <c r="A9" s="191" t="s">
        <v>71</v>
      </c>
      <c r="B9" s="184" t="s">
        <v>72</v>
      </c>
      <c r="C9" s="190">
        <f>PLCs!E21</f>
        <v>0</v>
      </c>
    </row>
    <row r="10" spans="1:4" x14ac:dyDescent="0.2">
      <c r="A10" s="191" t="s">
        <v>89</v>
      </c>
      <c r="B10" s="181" t="s">
        <v>73</v>
      </c>
      <c r="C10" s="190">
        <f>PLCs!E61</f>
        <v>0</v>
      </c>
    </row>
    <row r="11" spans="1:4" ht="15" thickBot="1" x14ac:dyDescent="0.25">
      <c r="A11" s="191" t="s">
        <v>64</v>
      </c>
      <c r="B11" s="181" t="s">
        <v>74</v>
      </c>
      <c r="C11" s="190">
        <f>PLCs!F40</f>
        <v>0</v>
      </c>
    </row>
    <row r="12" spans="1:4" ht="15" thickBot="1" x14ac:dyDescent="0.25">
      <c r="A12" s="191" t="s">
        <v>75</v>
      </c>
      <c r="C12" s="192">
        <f>PLCs!D68</f>
        <v>0</v>
      </c>
      <c r="D12" s="193"/>
    </row>
    <row r="14" spans="1:4" x14ac:dyDescent="0.2">
      <c r="A14" s="181" t="s">
        <v>76</v>
      </c>
    </row>
    <row r="15" spans="1:4" x14ac:dyDescent="0.2">
      <c r="A15" s="181">
        <v>210</v>
      </c>
      <c r="B15" s="181" t="s">
        <v>77</v>
      </c>
      <c r="C15" s="190">
        <f>PLCs!F65</f>
        <v>0</v>
      </c>
    </row>
    <row r="16" spans="1:4" x14ac:dyDescent="0.2">
      <c r="A16" s="181">
        <v>220</v>
      </c>
      <c r="B16" s="181" t="s">
        <v>78</v>
      </c>
      <c r="C16" s="190">
        <f>PLCs!G65</f>
        <v>0</v>
      </c>
    </row>
    <row r="17" spans="1:3" x14ac:dyDescent="0.2">
      <c r="A17" s="181">
        <v>221</v>
      </c>
      <c r="B17" s="181" t="s">
        <v>79</v>
      </c>
      <c r="C17" s="190">
        <f>PLCs!H65</f>
        <v>0</v>
      </c>
    </row>
    <row r="18" spans="1:3" x14ac:dyDescent="0.2">
      <c r="A18" s="181">
        <v>241</v>
      </c>
      <c r="B18" s="181" t="s">
        <v>80</v>
      </c>
      <c r="C18" s="190">
        <f>PLCs!I65</f>
        <v>0</v>
      </c>
    </row>
    <row r="19" spans="1:3" x14ac:dyDescent="0.2">
      <c r="A19" s="181">
        <v>251</v>
      </c>
      <c r="B19" s="181" t="s">
        <v>81</v>
      </c>
      <c r="C19" s="190">
        <f>PLCs!J65</f>
        <v>0</v>
      </c>
    </row>
    <row r="20" spans="1:3" ht="15" thickBot="1" x14ac:dyDescent="0.25">
      <c r="A20" s="181">
        <v>270</v>
      </c>
      <c r="B20" s="181" t="s">
        <v>82</v>
      </c>
      <c r="C20" s="190">
        <f>PLCs!K65</f>
        <v>0</v>
      </c>
    </row>
    <row r="21" spans="1:3" ht="15" thickBot="1" x14ac:dyDescent="0.25">
      <c r="A21" s="194" t="s">
        <v>75</v>
      </c>
      <c r="C21" s="192">
        <f>PLCs!D69</f>
        <v>0</v>
      </c>
    </row>
    <row r="23" spans="1:3" x14ac:dyDescent="0.2">
      <c r="A23" s="181" t="s">
        <v>88</v>
      </c>
    </row>
    <row r="24" spans="1:3" x14ac:dyDescent="0.2">
      <c r="A24" s="201">
        <v>331</v>
      </c>
      <c r="B24" s="202" t="s">
        <v>8</v>
      </c>
      <c r="C24" s="195">
        <f>PLCs!D73</f>
        <v>0</v>
      </c>
    </row>
    <row r="25" spans="1:3" x14ac:dyDescent="0.2">
      <c r="A25" s="201">
        <v>334</v>
      </c>
      <c r="B25" s="203" t="s">
        <v>101</v>
      </c>
      <c r="C25" s="195">
        <f>PLCs!D74</f>
        <v>0</v>
      </c>
    </row>
    <row r="26" spans="1:3" x14ac:dyDescent="0.2">
      <c r="A26" s="201">
        <v>342</v>
      </c>
      <c r="B26" s="203" t="s">
        <v>53</v>
      </c>
      <c r="C26" s="195">
        <f>PLCs!D75</f>
        <v>0</v>
      </c>
    </row>
    <row r="27" spans="1:3" x14ac:dyDescent="0.2">
      <c r="A27" s="191">
        <v>531</v>
      </c>
      <c r="B27" s="203" t="s">
        <v>9</v>
      </c>
      <c r="C27" s="195">
        <f>PLCs!D76</f>
        <v>0</v>
      </c>
    </row>
    <row r="28" spans="1:3" x14ac:dyDescent="0.2">
      <c r="A28" s="191">
        <v>532</v>
      </c>
      <c r="B28" s="203" t="s">
        <v>10</v>
      </c>
      <c r="C28" s="195">
        <f>PLCs!D77</f>
        <v>0</v>
      </c>
    </row>
    <row r="29" spans="1:3" x14ac:dyDescent="0.2">
      <c r="A29" s="191">
        <v>551</v>
      </c>
      <c r="B29" s="203" t="s">
        <v>11</v>
      </c>
      <c r="C29" s="195">
        <f>PLCs!D78</f>
        <v>0</v>
      </c>
    </row>
    <row r="30" spans="1:3" x14ac:dyDescent="0.2">
      <c r="A30" s="191">
        <v>581</v>
      </c>
      <c r="B30" s="203" t="s">
        <v>12</v>
      </c>
      <c r="C30" s="195">
        <f>PLCs!D79</f>
        <v>0</v>
      </c>
    </row>
    <row r="31" spans="1:3" x14ac:dyDescent="0.2">
      <c r="A31" s="191">
        <v>583</v>
      </c>
      <c r="B31" s="203" t="s">
        <v>54</v>
      </c>
      <c r="C31" s="195">
        <f>PLCs!D80</f>
        <v>0</v>
      </c>
    </row>
    <row r="32" spans="1:3" x14ac:dyDescent="0.2">
      <c r="A32" s="191">
        <v>599</v>
      </c>
      <c r="B32" s="203" t="s">
        <v>14</v>
      </c>
      <c r="C32" s="195">
        <f>PLCs!D81</f>
        <v>0</v>
      </c>
    </row>
    <row r="33" spans="1:3" x14ac:dyDescent="0.2">
      <c r="A33" s="191">
        <v>610</v>
      </c>
      <c r="B33" s="203" t="s">
        <v>15</v>
      </c>
      <c r="C33" s="195">
        <f>PLCs!D82</f>
        <v>0</v>
      </c>
    </row>
    <row r="34" spans="1:3" x14ac:dyDescent="0.2">
      <c r="A34" s="191">
        <v>630</v>
      </c>
      <c r="B34" s="203" t="s">
        <v>16</v>
      </c>
      <c r="C34" s="195">
        <f>PLCs!D83</f>
        <v>0</v>
      </c>
    </row>
    <row r="35" spans="1:3" x14ac:dyDescent="0.2">
      <c r="A35" s="191">
        <v>641</v>
      </c>
      <c r="B35" s="203" t="s">
        <v>18</v>
      </c>
      <c r="C35" s="195">
        <f>PLCs!D85</f>
        <v>0</v>
      </c>
    </row>
    <row r="36" spans="1:3" x14ac:dyDescent="0.2">
      <c r="A36" s="191">
        <v>646</v>
      </c>
      <c r="B36" s="203" t="s">
        <v>19</v>
      </c>
      <c r="C36" s="195">
        <f>PLCs!D86</f>
        <v>0</v>
      </c>
    </row>
    <row r="37" spans="1:3" x14ac:dyDescent="0.2">
      <c r="A37" s="191">
        <v>650</v>
      </c>
      <c r="B37" s="203" t="s">
        <v>90</v>
      </c>
      <c r="C37" s="195">
        <f>PLCs!D87</f>
        <v>0</v>
      </c>
    </row>
    <row r="38" spans="1:3" x14ac:dyDescent="0.2">
      <c r="A38" s="191">
        <v>670</v>
      </c>
      <c r="B38" s="203" t="s">
        <v>20</v>
      </c>
      <c r="C38" s="195">
        <f>PLCs!D88</f>
        <v>0</v>
      </c>
    </row>
    <row r="39" spans="1:3" x14ac:dyDescent="0.2">
      <c r="A39" s="204">
        <v>730</v>
      </c>
      <c r="B39" s="203" t="s">
        <v>24</v>
      </c>
      <c r="C39" s="195">
        <f>PLCs!D89</f>
        <v>0</v>
      </c>
    </row>
    <row r="40" spans="1:3" x14ac:dyDescent="0.2">
      <c r="A40" s="204">
        <v>731</v>
      </c>
      <c r="B40" s="203" t="s">
        <v>25</v>
      </c>
      <c r="C40" s="195">
        <f>PLCs!D90</f>
        <v>0</v>
      </c>
    </row>
    <row r="41" spans="1:3" ht="15" thickBot="1" x14ac:dyDescent="0.25">
      <c r="A41" s="201">
        <v>810</v>
      </c>
      <c r="B41" s="203" t="s">
        <v>21</v>
      </c>
      <c r="C41" s="195">
        <f>PLCs!D91</f>
        <v>0</v>
      </c>
    </row>
    <row r="42" spans="1:3" ht="15" thickBot="1" x14ac:dyDescent="0.25">
      <c r="A42" s="194" t="s">
        <v>75</v>
      </c>
      <c r="C42" s="196">
        <f>PLCs!D94</f>
        <v>0</v>
      </c>
    </row>
    <row r="43" spans="1:3" ht="15" thickBot="1" x14ac:dyDescent="0.25"/>
    <row r="44" spans="1:3" ht="16" thickBot="1" x14ac:dyDescent="0.25">
      <c r="B44" s="197" t="s">
        <v>83</v>
      </c>
      <c r="C44" s="198">
        <f>PLCs!D98</f>
        <v>0</v>
      </c>
    </row>
    <row r="46" spans="1:3" x14ac:dyDescent="0.2">
      <c r="B46" s="205" t="s">
        <v>84</v>
      </c>
      <c r="C46" s="206">
        <f>C6-C44</f>
        <v>0</v>
      </c>
    </row>
    <row r="48" spans="1:3" ht="30" x14ac:dyDescent="0.2">
      <c r="B48" s="337" t="s">
        <v>85</v>
      </c>
      <c r="C48" s="338">
        <f>PLCs!O21</f>
        <v>0</v>
      </c>
    </row>
    <row r="49" spans="2:3" ht="59" customHeight="1" x14ac:dyDescent="0.2">
      <c r="B49" s="381" t="s">
        <v>144</v>
      </c>
      <c r="C49" s="381"/>
    </row>
  </sheetData>
  <mergeCells count="1">
    <mergeCell ref="B49:C49"/>
  </mergeCells>
  <conditionalFormatting sqref="C46">
    <cfRule type="cellIs" dxfId="3" priority="1" operator="lessThan">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10"/>
  <sheetViews>
    <sheetView topLeftCell="A30" zoomScale="127" zoomScaleNormal="127" zoomScalePageLayoutView="127" workbookViewId="0">
      <selection activeCell="L54" sqref="L54"/>
    </sheetView>
  </sheetViews>
  <sheetFormatPr baseColWidth="10" defaultColWidth="10.83203125" defaultRowHeight="12" x14ac:dyDescent="0.15"/>
  <cols>
    <col min="1" max="1" width="12" style="15" customWidth="1"/>
    <col min="2" max="2" width="19.1640625" style="15" customWidth="1"/>
    <col min="3" max="3" width="7.5" style="15" customWidth="1"/>
    <col min="4" max="5" width="12" style="15" customWidth="1"/>
    <col min="6" max="6" width="13.33203125" style="15" customWidth="1"/>
    <col min="7" max="7" width="10.5" style="15" customWidth="1"/>
    <col min="8" max="9" width="11.5" style="15" customWidth="1"/>
    <col min="10" max="10" width="9.33203125" style="15" customWidth="1"/>
    <col min="11" max="11" width="10.5" style="15" customWidth="1"/>
    <col min="12" max="12" width="12.5" style="15" customWidth="1"/>
    <col min="13" max="13" width="13.33203125" style="15" bestFit="1" customWidth="1"/>
    <col min="14" max="14" width="2" style="15" customWidth="1"/>
    <col min="15" max="16384" width="10.83203125" style="15"/>
  </cols>
  <sheetData>
    <row r="1" spans="1:15" ht="19" customHeight="1" x14ac:dyDescent="0.15">
      <c r="A1" s="14" t="s">
        <v>68</v>
      </c>
      <c r="B1" s="116"/>
    </row>
    <row r="2" spans="1:15" ht="21" customHeight="1" x14ac:dyDescent="0.15">
      <c r="A2" s="16" t="s">
        <v>61</v>
      </c>
      <c r="B2" s="117"/>
      <c r="D2" s="14"/>
      <c r="E2" s="14"/>
    </row>
    <row r="3" spans="1:15" ht="24" customHeight="1" x14ac:dyDescent="0.15">
      <c r="A3" s="16" t="s">
        <v>62</v>
      </c>
      <c r="B3" s="144"/>
      <c r="C3" s="17"/>
      <c r="D3" s="18"/>
      <c r="E3" s="18"/>
    </row>
    <row r="4" spans="1:15" ht="25" x14ac:dyDescent="0.2">
      <c r="A4" s="19" t="s">
        <v>96</v>
      </c>
      <c r="B4" s="20"/>
      <c r="D4" s="1" t="s">
        <v>26</v>
      </c>
      <c r="E4" s="10"/>
      <c r="G4" s="21"/>
      <c r="H4" s="21"/>
      <c r="I4" s="21"/>
      <c r="J4" s="21"/>
      <c r="K4" s="21"/>
      <c r="L4" s="21"/>
      <c r="M4" s="22"/>
    </row>
    <row r="5" spans="1:15" ht="16" x14ac:dyDescent="0.2">
      <c r="A5" s="23"/>
      <c r="B5" s="24"/>
      <c r="C5" s="17"/>
      <c r="D5" s="21"/>
      <c r="E5" s="21"/>
      <c r="F5" s="21"/>
      <c r="G5" s="21"/>
      <c r="H5" s="21"/>
      <c r="I5" s="21"/>
      <c r="J5" s="21"/>
      <c r="K5" s="21"/>
      <c r="L5" s="21"/>
    </row>
    <row r="6" spans="1:15" ht="17" thickBot="1" x14ac:dyDescent="0.25">
      <c r="A6" s="25" t="s">
        <v>97</v>
      </c>
      <c r="B6" s="165"/>
      <c r="D6" s="21"/>
      <c r="E6" s="21"/>
      <c r="F6" s="21"/>
      <c r="G6" s="21"/>
      <c r="H6" s="21"/>
      <c r="I6" s="21"/>
      <c r="J6" s="21"/>
      <c r="K6" s="21"/>
      <c r="L6" s="21"/>
    </row>
    <row r="7" spans="1:15" ht="17" thickBot="1" x14ac:dyDescent="0.25">
      <c r="A7" s="26" t="s">
        <v>0</v>
      </c>
      <c r="B7" s="27">
        <f>SUM(B4:B6)</f>
        <v>0</v>
      </c>
      <c r="D7" s="21"/>
      <c r="E7" s="21"/>
      <c r="F7" s="21"/>
      <c r="G7" s="21"/>
      <c r="H7" s="21"/>
      <c r="I7" s="21"/>
      <c r="J7" s="21"/>
      <c r="K7" s="21"/>
      <c r="L7" s="21"/>
      <c r="M7" s="22">
        <f>B7</f>
        <v>0</v>
      </c>
    </row>
    <row r="8" spans="1:15" ht="13" thickBot="1" x14ac:dyDescent="0.2"/>
    <row r="9" spans="1:15" s="2" customFormat="1" ht="38" customHeight="1" thickBot="1" x14ac:dyDescent="0.2">
      <c r="A9" s="162" t="s">
        <v>59</v>
      </c>
      <c r="B9" s="163" t="s">
        <v>28</v>
      </c>
      <c r="C9" s="30" t="s">
        <v>99</v>
      </c>
      <c r="D9" s="159" t="s">
        <v>98</v>
      </c>
      <c r="E9" s="161" t="s">
        <v>36</v>
      </c>
      <c r="F9" s="164" t="s">
        <v>30</v>
      </c>
      <c r="G9" s="159" t="s">
        <v>33</v>
      </c>
      <c r="H9" s="159" t="s">
        <v>34</v>
      </c>
      <c r="I9" s="164" t="s">
        <v>35</v>
      </c>
      <c r="J9" s="164" t="s">
        <v>31</v>
      </c>
      <c r="K9" s="158" t="s">
        <v>32</v>
      </c>
      <c r="L9" s="142" t="s">
        <v>2</v>
      </c>
      <c r="M9" s="141" t="s">
        <v>3</v>
      </c>
      <c r="O9" s="113" t="s">
        <v>69</v>
      </c>
    </row>
    <row r="10" spans="1:15" x14ac:dyDescent="0.15">
      <c r="B10" s="33" t="s">
        <v>37</v>
      </c>
      <c r="C10" s="34"/>
      <c r="D10" s="34"/>
      <c r="E10" s="359">
        <v>4200</v>
      </c>
      <c r="F10" s="360">
        <v>0.2369</v>
      </c>
      <c r="G10" s="361">
        <v>6.2E-2</v>
      </c>
      <c r="H10" s="361">
        <v>1.4500000000000001E-2</v>
      </c>
      <c r="I10" s="362">
        <v>9852</v>
      </c>
      <c r="J10" s="362">
        <v>157</v>
      </c>
      <c r="K10" s="361">
        <v>8.0000000000000002E-3</v>
      </c>
    </row>
    <row r="11" spans="1:15" x14ac:dyDescent="0.15">
      <c r="A11" s="128" t="s">
        <v>60</v>
      </c>
      <c r="B11" s="128"/>
      <c r="C11" s="126"/>
      <c r="D11" s="140"/>
      <c r="E11" s="9">
        <f t="shared" ref="E11:E20" si="0">D11-($E$10*C11)</f>
        <v>0</v>
      </c>
      <c r="F11" s="124">
        <f t="shared" ref="F11:F20" si="1">$F$10*E11</f>
        <v>0</v>
      </c>
      <c r="G11" s="134">
        <f t="shared" ref="G11:G20" si="2">$G$10*E11</f>
        <v>0</v>
      </c>
      <c r="H11" s="134">
        <f t="shared" ref="H11:H20" si="3">$H$10*E11</f>
        <v>0</v>
      </c>
      <c r="I11" s="134">
        <f t="shared" ref="I11:I20" si="4">$I$10*C11</f>
        <v>0</v>
      </c>
      <c r="J11" s="134">
        <f t="shared" ref="J11:J20" si="5">$J$10*C11</f>
        <v>0</v>
      </c>
      <c r="K11" s="134">
        <f t="shared" ref="K11:K20" si="6">$K$10*E11</f>
        <v>0</v>
      </c>
      <c r="L11" s="122">
        <f>SUM(E11:K11)</f>
        <v>0</v>
      </c>
      <c r="M11" s="132"/>
      <c r="O11" s="112">
        <f t="shared" ref="O11:O20" si="7">$E$10*C11</f>
        <v>0</v>
      </c>
    </row>
    <row r="12" spans="1:15" x14ac:dyDescent="0.15">
      <c r="A12" s="128" t="s">
        <v>60</v>
      </c>
      <c r="B12" s="128"/>
      <c r="C12" s="126"/>
      <c r="D12" s="139"/>
      <c r="E12" s="9">
        <f t="shared" si="0"/>
        <v>0</v>
      </c>
      <c r="F12" s="124">
        <f t="shared" si="1"/>
        <v>0</v>
      </c>
      <c r="G12" s="134">
        <f t="shared" si="2"/>
        <v>0</v>
      </c>
      <c r="H12" s="134">
        <f t="shared" si="3"/>
        <v>0</v>
      </c>
      <c r="I12" s="134">
        <f t="shared" si="4"/>
        <v>0</v>
      </c>
      <c r="J12" s="134">
        <f t="shared" si="5"/>
        <v>0</v>
      </c>
      <c r="K12" s="134">
        <f t="shared" si="6"/>
        <v>0</v>
      </c>
      <c r="L12" s="122">
        <f>SUM(E12:K12)</f>
        <v>0</v>
      </c>
      <c r="M12" s="132"/>
      <c r="O12" s="112">
        <f t="shared" si="7"/>
        <v>0</v>
      </c>
    </row>
    <row r="13" spans="1:15" x14ac:dyDescent="0.15">
      <c r="A13" s="128" t="s">
        <v>60</v>
      </c>
      <c r="B13" s="128"/>
      <c r="C13" s="126"/>
      <c r="D13" s="139"/>
      <c r="E13" s="9">
        <f t="shared" si="0"/>
        <v>0</v>
      </c>
      <c r="F13" s="124">
        <f t="shared" si="1"/>
        <v>0</v>
      </c>
      <c r="G13" s="134">
        <f t="shared" si="2"/>
        <v>0</v>
      </c>
      <c r="H13" s="134">
        <f t="shared" si="3"/>
        <v>0</v>
      </c>
      <c r="I13" s="134">
        <f t="shared" si="4"/>
        <v>0</v>
      </c>
      <c r="J13" s="134">
        <f t="shared" si="5"/>
        <v>0</v>
      </c>
      <c r="K13" s="134">
        <f t="shared" si="6"/>
        <v>0</v>
      </c>
      <c r="L13" s="122">
        <f>SUM(E13:K13)</f>
        <v>0</v>
      </c>
      <c r="M13" s="132"/>
      <c r="O13" s="112">
        <f t="shared" si="7"/>
        <v>0</v>
      </c>
    </row>
    <row r="14" spans="1:15" x14ac:dyDescent="0.15">
      <c r="A14" s="128" t="s">
        <v>60</v>
      </c>
      <c r="B14" s="128"/>
      <c r="C14" s="126"/>
      <c r="D14" s="139"/>
      <c r="E14" s="9">
        <f t="shared" si="0"/>
        <v>0</v>
      </c>
      <c r="F14" s="124">
        <f t="shared" si="1"/>
        <v>0</v>
      </c>
      <c r="G14" s="134">
        <f t="shared" si="2"/>
        <v>0</v>
      </c>
      <c r="H14" s="134">
        <f t="shared" si="3"/>
        <v>0</v>
      </c>
      <c r="I14" s="134">
        <f t="shared" si="4"/>
        <v>0</v>
      </c>
      <c r="J14" s="134">
        <f t="shared" si="5"/>
        <v>0</v>
      </c>
      <c r="K14" s="134">
        <f t="shared" si="6"/>
        <v>0</v>
      </c>
      <c r="L14" s="122">
        <f>SUM(E14:K14)</f>
        <v>0</v>
      </c>
      <c r="M14" s="132"/>
      <c r="O14" s="112">
        <f t="shared" si="7"/>
        <v>0</v>
      </c>
    </row>
    <row r="15" spans="1:15" x14ac:dyDescent="0.15">
      <c r="A15" s="128" t="s">
        <v>60</v>
      </c>
      <c r="B15" s="128"/>
      <c r="C15" s="126"/>
      <c r="D15" s="139"/>
      <c r="E15" s="9">
        <f t="shared" si="0"/>
        <v>0</v>
      </c>
      <c r="F15" s="124">
        <f t="shared" si="1"/>
        <v>0</v>
      </c>
      <c r="G15" s="134">
        <f t="shared" si="2"/>
        <v>0</v>
      </c>
      <c r="H15" s="134">
        <f t="shared" si="3"/>
        <v>0</v>
      </c>
      <c r="I15" s="134">
        <f t="shared" si="4"/>
        <v>0</v>
      </c>
      <c r="J15" s="134">
        <f t="shared" si="5"/>
        <v>0</v>
      </c>
      <c r="K15" s="134">
        <f t="shared" si="6"/>
        <v>0</v>
      </c>
      <c r="L15" s="122">
        <f>SUM(E15:K15)</f>
        <v>0</v>
      </c>
      <c r="M15" s="132"/>
      <c r="O15" s="112">
        <f t="shared" si="7"/>
        <v>0</v>
      </c>
    </row>
    <row r="16" spans="1:15" x14ac:dyDescent="0.15">
      <c r="A16" s="128" t="s">
        <v>60</v>
      </c>
      <c r="B16" s="128"/>
      <c r="C16" s="126"/>
      <c r="D16" s="139"/>
      <c r="E16" s="9">
        <f t="shared" si="0"/>
        <v>0</v>
      </c>
      <c r="F16" s="124">
        <f t="shared" si="1"/>
        <v>0</v>
      </c>
      <c r="G16" s="134">
        <f t="shared" si="2"/>
        <v>0</v>
      </c>
      <c r="H16" s="134">
        <f t="shared" si="3"/>
        <v>0</v>
      </c>
      <c r="I16" s="134">
        <f t="shared" si="4"/>
        <v>0</v>
      </c>
      <c r="J16" s="134">
        <f t="shared" si="5"/>
        <v>0</v>
      </c>
      <c r="K16" s="134">
        <f t="shared" si="6"/>
        <v>0</v>
      </c>
      <c r="L16" s="122">
        <f>SUM(E15:K15)</f>
        <v>0</v>
      </c>
      <c r="M16" s="132"/>
      <c r="O16" s="112">
        <f t="shared" si="7"/>
        <v>0</v>
      </c>
    </row>
    <row r="17" spans="1:15" x14ac:dyDescent="0.15">
      <c r="A17" s="128" t="s">
        <v>60</v>
      </c>
      <c r="B17" s="128"/>
      <c r="C17" s="126"/>
      <c r="D17" s="139"/>
      <c r="E17" s="9">
        <f t="shared" si="0"/>
        <v>0</v>
      </c>
      <c r="F17" s="124">
        <f t="shared" si="1"/>
        <v>0</v>
      </c>
      <c r="G17" s="134">
        <f t="shared" si="2"/>
        <v>0</v>
      </c>
      <c r="H17" s="134">
        <f t="shared" si="3"/>
        <v>0</v>
      </c>
      <c r="I17" s="134">
        <f t="shared" si="4"/>
        <v>0</v>
      </c>
      <c r="J17" s="134">
        <f t="shared" si="5"/>
        <v>0</v>
      </c>
      <c r="K17" s="134">
        <f t="shared" si="6"/>
        <v>0</v>
      </c>
      <c r="L17" s="122">
        <f>SUM(E16:K16)</f>
        <v>0</v>
      </c>
      <c r="M17" s="132"/>
      <c r="O17" s="112">
        <f t="shared" si="7"/>
        <v>0</v>
      </c>
    </row>
    <row r="18" spans="1:15" x14ac:dyDescent="0.15">
      <c r="A18" s="325" t="s">
        <v>60</v>
      </c>
      <c r="B18" s="128"/>
      <c r="C18" s="126"/>
      <c r="D18" s="139"/>
      <c r="E18" s="9">
        <f t="shared" si="0"/>
        <v>0</v>
      </c>
      <c r="F18" s="124">
        <f t="shared" si="1"/>
        <v>0</v>
      </c>
      <c r="G18" s="134">
        <f t="shared" si="2"/>
        <v>0</v>
      </c>
      <c r="H18" s="134">
        <f t="shared" si="3"/>
        <v>0</v>
      </c>
      <c r="I18" s="134">
        <f t="shared" si="4"/>
        <v>0</v>
      </c>
      <c r="J18" s="134">
        <f t="shared" si="5"/>
        <v>0</v>
      </c>
      <c r="K18" s="134">
        <f t="shared" si="6"/>
        <v>0</v>
      </c>
      <c r="L18" s="122">
        <f>SUM(E17:K17)</f>
        <v>0</v>
      </c>
      <c r="M18" s="132"/>
      <c r="O18" s="112">
        <f t="shared" si="7"/>
        <v>0</v>
      </c>
    </row>
    <row r="19" spans="1:15" x14ac:dyDescent="0.15">
      <c r="A19" s="325" t="s">
        <v>60</v>
      </c>
      <c r="B19" s="128"/>
      <c r="C19" s="126"/>
      <c r="D19" s="139"/>
      <c r="E19" s="9">
        <f t="shared" si="0"/>
        <v>0</v>
      </c>
      <c r="F19" s="124">
        <f t="shared" si="1"/>
        <v>0</v>
      </c>
      <c r="G19" s="134">
        <f t="shared" si="2"/>
        <v>0</v>
      </c>
      <c r="H19" s="134">
        <f t="shared" si="3"/>
        <v>0</v>
      </c>
      <c r="I19" s="134">
        <f t="shared" si="4"/>
        <v>0</v>
      </c>
      <c r="J19" s="134">
        <f t="shared" si="5"/>
        <v>0</v>
      </c>
      <c r="K19" s="134">
        <f t="shared" si="6"/>
        <v>0</v>
      </c>
      <c r="L19" s="122">
        <f>SUM(E18:K18)</f>
        <v>0</v>
      </c>
      <c r="M19" s="132"/>
      <c r="O19" s="112">
        <f t="shared" si="7"/>
        <v>0</v>
      </c>
    </row>
    <row r="20" spans="1:15" ht="13" thickBot="1" x14ac:dyDescent="0.2">
      <c r="A20" s="325" t="s">
        <v>60</v>
      </c>
      <c r="B20" s="128"/>
      <c r="C20" s="126"/>
      <c r="D20" s="139"/>
      <c r="E20" s="9">
        <f t="shared" si="0"/>
        <v>0</v>
      </c>
      <c r="F20" s="36">
        <f t="shared" si="1"/>
        <v>0</v>
      </c>
      <c r="G20" s="37">
        <f t="shared" si="2"/>
        <v>0</v>
      </c>
      <c r="H20" s="37">
        <f t="shared" si="3"/>
        <v>0</v>
      </c>
      <c r="I20" s="37">
        <f t="shared" si="4"/>
        <v>0</v>
      </c>
      <c r="J20" s="37">
        <f t="shared" si="5"/>
        <v>0</v>
      </c>
      <c r="K20" s="37">
        <f t="shared" si="6"/>
        <v>0</v>
      </c>
      <c r="L20" s="54">
        <f>SUM(E19:K19)</f>
        <v>0</v>
      </c>
      <c r="M20" s="132"/>
      <c r="O20" s="112">
        <f t="shared" si="7"/>
        <v>0</v>
      </c>
    </row>
    <row r="21" spans="1:15" ht="13" thickBot="1" x14ac:dyDescent="0.2">
      <c r="A21" s="38" t="s">
        <v>27</v>
      </c>
      <c r="B21" s="39" t="s">
        <v>4</v>
      </c>
      <c r="C21" s="40">
        <f>SUM(C11:$C20)</f>
        <v>0</v>
      </c>
      <c r="D21" s="41">
        <f>SUM(D11:$D20)</f>
        <v>0</v>
      </c>
      <c r="E21" s="42">
        <f t="shared" ref="E21:K21" si="8">SUM(E11:E20)</f>
        <v>0</v>
      </c>
      <c r="F21" s="43">
        <f t="shared" si="8"/>
        <v>0</v>
      </c>
      <c r="G21" s="43">
        <f t="shared" si="8"/>
        <v>0</v>
      </c>
      <c r="H21" s="43">
        <f t="shared" si="8"/>
        <v>0</v>
      </c>
      <c r="I21" s="43">
        <f t="shared" si="8"/>
        <v>0</v>
      </c>
      <c r="J21" s="43">
        <f t="shared" si="8"/>
        <v>0</v>
      </c>
      <c r="K21" s="43">
        <f t="shared" si="8"/>
        <v>0</v>
      </c>
      <c r="L21" s="115">
        <f>SUM(E21:K21)</f>
        <v>0</v>
      </c>
      <c r="M21" s="44">
        <f>B7-L21</f>
        <v>0</v>
      </c>
      <c r="O21" s="114">
        <f>SUM(O11:O20)</f>
        <v>0</v>
      </c>
    </row>
    <row r="22" spans="1:15" ht="30" customHeight="1" x14ac:dyDescent="0.15">
      <c r="A22" s="45"/>
      <c r="B22" s="45"/>
      <c r="C22" s="46" t="s">
        <v>4</v>
      </c>
      <c r="D22" s="46" t="s">
        <v>4</v>
      </c>
      <c r="E22" s="46"/>
      <c r="F22" s="46" t="s">
        <v>4</v>
      </c>
      <c r="G22" s="46" t="s">
        <v>4</v>
      </c>
      <c r="H22" s="46" t="s">
        <v>4</v>
      </c>
      <c r="I22" s="46" t="s">
        <v>4</v>
      </c>
      <c r="J22" s="46" t="s">
        <v>4</v>
      </c>
      <c r="K22" s="46" t="s">
        <v>4</v>
      </c>
      <c r="L22" s="45"/>
      <c r="M22" s="45"/>
    </row>
    <row r="23" spans="1:15" s="3" customFormat="1" ht="26" customHeight="1" x14ac:dyDescent="0.15">
      <c r="A23" s="162" t="s">
        <v>59</v>
      </c>
      <c r="B23" s="163" t="s">
        <v>29</v>
      </c>
      <c r="C23" s="163" t="s">
        <v>1</v>
      </c>
      <c r="D23" s="159" t="s">
        <v>41</v>
      </c>
      <c r="E23" s="159" t="s">
        <v>39</v>
      </c>
      <c r="F23" s="161" t="s">
        <v>42</v>
      </c>
      <c r="G23" s="159" t="s">
        <v>33</v>
      </c>
      <c r="H23" s="159" t="s">
        <v>34</v>
      </c>
      <c r="I23" s="160"/>
      <c r="J23" s="160"/>
      <c r="K23" s="158" t="s">
        <v>32</v>
      </c>
      <c r="L23" s="138" t="s">
        <v>2</v>
      </c>
      <c r="M23" s="137" t="s">
        <v>3</v>
      </c>
    </row>
    <row r="24" spans="1:15" s="2" customFormat="1" x14ac:dyDescent="0.15">
      <c r="B24" s="4" t="s">
        <v>40</v>
      </c>
      <c r="C24" s="5"/>
      <c r="D24" s="5"/>
      <c r="E24" s="366" t="s">
        <v>147</v>
      </c>
      <c r="F24" s="49"/>
      <c r="G24" s="363">
        <v>6.2E-2</v>
      </c>
      <c r="H24" s="363">
        <v>1.4500000000000001E-2</v>
      </c>
      <c r="I24" s="364"/>
      <c r="J24" s="364"/>
      <c r="K24" s="363">
        <v>8.0000000000000002E-3</v>
      </c>
    </row>
    <row r="25" spans="1:15" x14ac:dyDescent="0.15">
      <c r="A25" s="128" t="s">
        <v>64</v>
      </c>
      <c r="B25" s="128"/>
      <c r="C25" s="136"/>
      <c r="D25" s="50"/>
      <c r="E25" s="6">
        <v>180</v>
      </c>
      <c r="F25" s="125">
        <f>E25*D25</f>
        <v>0</v>
      </c>
      <c r="G25" s="123">
        <f t="shared" ref="G25:G39" si="9">$G$10*F25</f>
        <v>0</v>
      </c>
      <c r="H25" s="123">
        <f t="shared" ref="H25:H39" si="10">$H$10*F25</f>
        <v>0</v>
      </c>
      <c r="I25" s="134"/>
      <c r="J25" s="133"/>
      <c r="K25" s="123">
        <f t="shared" ref="K25:K39" si="11">$K$10*F25</f>
        <v>0</v>
      </c>
      <c r="L25" s="122">
        <f t="shared" ref="L25:L40" si="12">SUM(F25:K25)</f>
        <v>0</v>
      </c>
      <c r="M25" s="132"/>
    </row>
    <row r="26" spans="1:15" x14ac:dyDescent="0.15">
      <c r="A26" s="128" t="s">
        <v>64</v>
      </c>
      <c r="B26" s="128"/>
      <c r="C26" s="126"/>
      <c r="D26" s="135"/>
      <c r="E26" s="51">
        <v>180</v>
      </c>
      <c r="F26" s="125">
        <f>E26*D26</f>
        <v>0</v>
      </c>
      <c r="G26" s="123">
        <f t="shared" si="9"/>
        <v>0</v>
      </c>
      <c r="H26" s="123">
        <f t="shared" si="10"/>
        <v>0</v>
      </c>
      <c r="I26" s="134"/>
      <c r="J26" s="133"/>
      <c r="K26" s="123">
        <f t="shared" si="11"/>
        <v>0</v>
      </c>
      <c r="L26" s="122">
        <f t="shared" si="12"/>
        <v>0</v>
      </c>
      <c r="M26" s="132"/>
    </row>
    <row r="27" spans="1:15" x14ac:dyDescent="0.15">
      <c r="A27" s="128" t="s">
        <v>64</v>
      </c>
      <c r="B27" s="128"/>
      <c r="C27" s="126"/>
      <c r="D27" s="127"/>
      <c r="E27" s="51">
        <v>180</v>
      </c>
      <c r="F27" s="125">
        <f>E27*D27</f>
        <v>0</v>
      </c>
      <c r="G27" s="123">
        <f t="shared" si="9"/>
        <v>0</v>
      </c>
      <c r="H27" s="123">
        <f t="shared" si="10"/>
        <v>0</v>
      </c>
      <c r="I27" s="134"/>
      <c r="J27" s="133"/>
      <c r="K27" s="123">
        <f t="shared" si="11"/>
        <v>0</v>
      </c>
      <c r="L27" s="122">
        <f t="shared" si="12"/>
        <v>0</v>
      </c>
      <c r="M27" s="132"/>
    </row>
    <row r="28" spans="1:15" x14ac:dyDescent="0.15">
      <c r="A28" s="128" t="s">
        <v>64</v>
      </c>
      <c r="B28" s="128"/>
      <c r="C28" s="126"/>
      <c r="D28" s="127"/>
      <c r="E28" s="51">
        <v>180</v>
      </c>
      <c r="F28" s="125">
        <f>E28*D28</f>
        <v>0</v>
      </c>
      <c r="G28" s="123">
        <f t="shared" si="9"/>
        <v>0</v>
      </c>
      <c r="H28" s="123">
        <f t="shared" si="10"/>
        <v>0</v>
      </c>
      <c r="I28" s="134"/>
      <c r="J28" s="133"/>
      <c r="K28" s="123">
        <f t="shared" si="11"/>
        <v>0</v>
      </c>
      <c r="L28" s="122">
        <f t="shared" si="12"/>
        <v>0</v>
      </c>
      <c r="M28" s="132"/>
    </row>
    <row r="29" spans="1:15" x14ac:dyDescent="0.15">
      <c r="A29" s="128" t="s">
        <v>64</v>
      </c>
      <c r="B29" s="128"/>
      <c r="C29" s="126"/>
      <c r="D29" s="127"/>
      <c r="E29" s="51">
        <v>180</v>
      </c>
      <c r="F29" s="125">
        <f>E28*D29</f>
        <v>0</v>
      </c>
      <c r="G29" s="123">
        <f t="shared" si="9"/>
        <v>0</v>
      </c>
      <c r="H29" s="123">
        <f t="shared" si="10"/>
        <v>0</v>
      </c>
      <c r="I29" s="134"/>
      <c r="J29" s="133"/>
      <c r="K29" s="123">
        <f t="shared" si="11"/>
        <v>0</v>
      </c>
      <c r="L29" s="122">
        <f t="shared" si="12"/>
        <v>0</v>
      </c>
      <c r="M29" s="132"/>
    </row>
    <row r="30" spans="1:15" x14ac:dyDescent="0.15">
      <c r="A30" s="128" t="s">
        <v>64</v>
      </c>
      <c r="B30" s="128"/>
      <c r="C30" s="126"/>
      <c r="D30" s="127"/>
      <c r="E30" s="51">
        <v>180</v>
      </c>
      <c r="F30" s="125">
        <f t="shared" ref="F30:F39" si="13">E30*D30</f>
        <v>0</v>
      </c>
      <c r="G30" s="123">
        <f t="shared" si="9"/>
        <v>0</v>
      </c>
      <c r="H30" s="123">
        <f t="shared" si="10"/>
        <v>0</v>
      </c>
      <c r="I30" s="134"/>
      <c r="J30" s="133"/>
      <c r="K30" s="123">
        <f t="shared" si="11"/>
        <v>0</v>
      </c>
      <c r="L30" s="122">
        <f t="shared" si="12"/>
        <v>0</v>
      </c>
      <c r="M30" s="132"/>
    </row>
    <row r="31" spans="1:15" x14ac:dyDescent="0.15">
      <c r="A31" s="128" t="s">
        <v>64</v>
      </c>
      <c r="B31" s="128"/>
      <c r="C31" s="126"/>
      <c r="D31" s="127"/>
      <c r="E31" s="51">
        <v>180</v>
      </c>
      <c r="F31" s="125">
        <f t="shared" si="13"/>
        <v>0</v>
      </c>
      <c r="G31" s="123">
        <f t="shared" si="9"/>
        <v>0</v>
      </c>
      <c r="H31" s="123">
        <f t="shared" si="10"/>
        <v>0</v>
      </c>
      <c r="I31" s="134"/>
      <c r="J31" s="133"/>
      <c r="K31" s="123">
        <f t="shared" si="11"/>
        <v>0</v>
      </c>
      <c r="L31" s="122">
        <f t="shared" si="12"/>
        <v>0</v>
      </c>
      <c r="M31" s="132"/>
    </row>
    <row r="32" spans="1:15" x14ac:dyDescent="0.15">
      <c r="A32" s="128" t="s">
        <v>64</v>
      </c>
      <c r="B32" s="128"/>
      <c r="C32" s="126"/>
      <c r="D32" s="127"/>
      <c r="E32" s="51">
        <v>180</v>
      </c>
      <c r="F32" s="125">
        <f t="shared" si="13"/>
        <v>0</v>
      </c>
      <c r="G32" s="123">
        <f t="shared" si="9"/>
        <v>0</v>
      </c>
      <c r="H32" s="123">
        <f t="shared" si="10"/>
        <v>0</v>
      </c>
      <c r="I32" s="134"/>
      <c r="J32" s="133"/>
      <c r="K32" s="123">
        <f t="shared" si="11"/>
        <v>0</v>
      </c>
      <c r="L32" s="122">
        <f t="shared" si="12"/>
        <v>0</v>
      </c>
      <c r="M32" s="132"/>
    </row>
    <row r="33" spans="1:13" x14ac:dyDescent="0.15">
      <c r="A33" s="128" t="s">
        <v>64</v>
      </c>
      <c r="B33" s="128"/>
      <c r="C33" s="126"/>
      <c r="D33" s="127"/>
      <c r="E33" s="51">
        <v>180</v>
      </c>
      <c r="F33" s="125">
        <f t="shared" si="13"/>
        <v>0</v>
      </c>
      <c r="G33" s="123">
        <f t="shared" si="9"/>
        <v>0</v>
      </c>
      <c r="H33" s="123">
        <f t="shared" si="10"/>
        <v>0</v>
      </c>
      <c r="I33" s="134"/>
      <c r="J33" s="133"/>
      <c r="K33" s="123">
        <f t="shared" si="11"/>
        <v>0</v>
      </c>
      <c r="L33" s="122">
        <f t="shared" si="12"/>
        <v>0</v>
      </c>
      <c r="M33" s="132"/>
    </row>
    <row r="34" spans="1:13" x14ac:dyDescent="0.15">
      <c r="A34" s="128" t="s">
        <v>64</v>
      </c>
      <c r="B34" s="128"/>
      <c r="C34" s="126"/>
      <c r="D34" s="127"/>
      <c r="E34" s="51">
        <v>180</v>
      </c>
      <c r="F34" s="125">
        <f t="shared" si="13"/>
        <v>0</v>
      </c>
      <c r="G34" s="123">
        <f t="shared" si="9"/>
        <v>0</v>
      </c>
      <c r="H34" s="123">
        <f t="shared" si="10"/>
        <v>0</v>
      </c>
      <c r="I34" s="134"/>
      <c r="J34" s="133"/>
      <c r="K34" s="123">
        <f t="shared" si="11"/>
        <v>0</v>
      </c>
      <c r="L34" s="122">
        <f t="shared" si="12"/>
        <v>0</v>
      </c>
      <c r="M34" s="132"/>
    </row>
    <row r="35" spans="1:13" x14ac:dyDescent="0.15">
      <c r="A35" s="128" t="s">
        <v>64</v>
      </c>
      <c r="B35" s="128"/>
      <c r="C35" s="126"/>
      <c r="D35" s="127"/>
      <c r="E35" s="51">
        <v>180</v>
      </c>
      <c r="F35" s="125">
        <f t="shared" si="13"/>
        <v>0</v>
      </c>
      <c r="G35" s="123">
        <f t="shared" si="9"/>
        <v>0</v>
      </c>
      <c r="H35" s="123">
        <f t="shared" si="10"/>
        <v>0</v>
      </c>
      <c r="I35" s="134"/>
      <c r="J35" s="133"/>
      <c r="K35" s="123">
        <f t="shared" si="11"/>
        <v>0</v>
      </c>
      <c r="L35" s="122">
        <f t="shared" si="12"/>
        <v>0</v>
      </c>
      <c r="M35" s="132"/>
    </row>
    <row r="36" spans="1:13" x14ac:dyDescent="0.15">
      <c r="A36" s="128" t="s">
        <v>64</v>
      </c>
      <c r="B36" s="128"/>
      <c r="C36" s="126"/>
      <c r="D36" s="127"/>
      <c r="E36" s="51">
        <v>180</v>
      </c>
      <c r="F36" s="125">
        <f t="shared" si="13"/>
        <v>0</v>
      </c>
      <c r="G36" s="123">
        <f t="shared" si="9"/>
        <v>0</v>
      </c>
      <c r="H36" s="123">
        <f t="shared" si="10"/>
        <v>0</v>
      </c>
      <c r="I36" s="134"/>
      <c r="J36" s="133"/>
      <c r="K36" s="123">
        <f t="shared" si="11"/>
        <v>0</v>
      </c>
      <c r="L36" s="122">
        <f t="shared" si="12"/>
        <v>0</v>
      </c>
      <c r="M36" s="132"/>
    </row>
    <row r="37" spans="1:13" x14ac:dyDescent="0.15">
      <c r="A37" s="128" t="s">
        <v>64</v>
      </c>
      <c r="B37" s="128"/>
      <c r="C37" s="126"/>
      <c r="D37" s="127"/>
      <c r="E37" s="51">
        <v>180</v>
      </c>
      <c r="F37" s="125">
        <f t="shared" si="13"/>
        <v>0</v>
      </c>
      <c r="G37" s="123">
        <f t="shared" si="9"/>
        <v>0</v>
      </c>
      <c r="H37" s="123">
        <f t="shared" si="10"/>
        <v>0</v>
      </c>
      <c r="I37" s="134"/>
      <c r="J37" s="133"/>
      <c r="K37" s="123">
        <f t="shared" si="11"/>
        <v>0</v>
      </c>
      <c r="L37" s="122">
        <f t="shared" si="12"/>
        <v>0</v>
      </c>
      <c r="M37" s="132"/>
    </row>
    <row r="38" spans="1:13" x14ac:dyDescent="0.15">
      <c r="A38" s="128" t="s">
        <v>64</v>
      </c>
      <c r="B38" s="128"/>
      <c r="C38" s="126"/>
      <c r="D38" s="127"/>
      <c r="E38" s="51">
        <v>180</v>
      </c>
      <c r="F38" s="125">
        <f t="shared" si="13"/>
        <v>0</v>
      </c>
      <c r="G38" s="123">
        <f t="shared" si="9"/>
        <v>0</v>
      </c>
      <c r="H38" s="123">
        <f t="shared" si="10"/>
        <v>0</v>
      </c>
      <c r="I38" s="134"/>
      <c r="J38" s="133"/>
      <c r="K38" s="123">
        <f t="shared" si="11"/>
        <v>0</v>
      </c>
      <c r="L38" s="122">
        <f t="shared" si="12"/>
        <v>0</v>
      </c>
      <c r="M38" s="132"/>
    </row>
    <row r="39" spans="1:13" ht="13" thickBot="1" x14ac:dyDescent="0.2">
      <c r="A39" s="128" t="s">
        <v>64</v>
      </c>
      <c r="B39" s="128"/>
      <c r="C39" s="126"/>
      <c r="D39" s="127"/>
      <c r="E39" s="51">
        <v>180</v>
      </c>
      <c r="F39" s="125">
        <f t="shared" si="13"/>
        <v>0</v>
      </c>
      <c r="G39" s="52">
        <f t="shared" si="9"/>
        <v>0</v>
      </c>
      <c r="H39" s="52">
        <f t="shared" si="10"/>
        <v>0</v>
      </c>
      <c r="I39" s="37"/>
      <c r="J39" s="53"/>
      <c r="K39" s="52">
        <f t="shared" si="11"/>
        <v>0</v>
      </c>
      <c r="L39" s="54">
        <f t="shared" si="12"/>
        <v>0</v>
      </c>
      <c r="M39" s="132"/>
    </row>
    <row r="40" spans="1:13" s="64" customFormat="1" ht="18" customHeight="1" thickBot="1" x14ac:dyDescent="0.2">
      <c r="A40" s="55" t="s">
        <v>50</v>
      </c>
      <c r="B40" s="56" t="s">
        <v>4</v>
      </c>
      <c r="C40" s="40">
        <f>SUM(C25:$C39)</f>
        <v>0</v>
      </c>
      <c r="D40" s="57"/>
      <c r="E40" s="57"/>
      <c r="F40" s="58">
        <f>SUM(F25:F39)</f>
        <v>0</v>
      </c>
      <c r="G40" s="59">
        <f>SUM(G25:G39)</f>
        <v>0</v>
      </c>
      <c r="H40" s="59">
        <f>SUM(H25:H39)</f>
        <v>0</v>
      </c>
      <c r="I40" s="59"/>
      <c r="J40" s="60"/>
      <c r="K40" s="61">
        <f>SUM(K25:K39)</f>
        <v>0</v>
      </c>
      <c r="L40" s="62">
        <f t="shared" si="12"/>
        <v>0</v>
      </c>
      <c r="M40" s="63">
        <f>M21-L40</f>
        <v>0</v>
      </c>
    </row>
    <row r="41" spans="1:13" s="66" customFormat="1" ht="11" customHeight="1" x14ac:dyDescent="0.15">
      <c r="A41" s="65" t="s">
        <v>4</v>
      </c>
      <c r="C41" s="67" t="s">
        <v>4</v>
      </c>
      <c r="D41" s="67" t="s">
        <v>4</v>
      </c>
      <c r="E41" s="67"/>
      <c r="F41" s="68" t="s">
        <v>4</v>
      </c>
      <c r="G41" s="68" t="s">
        <v>4</v>
      </c>
      <c r="H41" s="68" t="s">
        <v>4</v>
      </c>
      <c r="I41" s="68" t="s">
        <v>4</v>
      </c>
      <c r="J41" s="68" t="s">
        <v>4</v>
      </c>
      <c r="K41" s="68" t="s">
        <v>4</v>
      </c>
    </row>
    <row r="42" spans="1:13" ht="18" customHeight="1" x14ac:dyDescent="0.15">
      <c r="A42" s="26"/>
      <c r="C42" s="25"/>
      <c r="D42" s="69"/>
      <c r="E42" s="69"/>
      <c r="F42" s="70"/>
      <c r="G42" s="71"/>
      <c r="H42" s="25"/>
      <c r="I42" s="25"/>
      <c r="J42" s="25"/>
      <c r="K42" s="25"/>
    </row>
    <row r="43" spans="1:13" ht="26" customHeight="1" x14ac:dyDescent="0.15">
      <c r="A43" s="377" t="s">
        <v>100</v>
      </c>
      <c r="B43" s="377"/>
      <c r="C43" s="377"/>
      <c r="D43" s="377"/>
      <c r="E43" s="377"/>
      <c r="F43" s="377"/>
      <c r="G43" s="377"/>
      <c r="H43" s="377"/>
      <c r="I43" s="377"/>
      <c r="J43" s="377"/>
      <c r="K43" s="25"/>
    </row>
    <row r="44" spans="1:13" s="3" customFormat="1" ht="26" customHeight="1" x14ac:dyDescent="0.2">
      <c r="A44" s="162" t="s">
        <v>59</v>
      </c>
      <c r="B44" s="159" t="s">
        <v>87</v>
      </c>
      <c r="C44" s="159" t="s">
        <v>38</v>
      </c>
      <c r="D44" s="159" t="s">
        <v>55</v>
      </c>
      <c r="E44" s="161" t="s">
        <v>56</v>
      </c>
      <c r="F44" s="160" t="s">
        <v>30</v>
      </c>
      <c r="G44" s="159" t="s">
        <v>57</v>
      </c>
      <c r="H44" s="159" t="s">
        <v>34</v>
      </c>
      <c r="I44" s="158" t="s">
        <v>32</v>
      </c>
      <c r="J44" s="72" t="s">
        <v>2</v>
      </c>
      <c r="K44" s="21"/>
    </row>
    <row r="45" spans="1:13" s="2" customFormat="1" ht="16" x14ac:dyDescent="0.2">
      <c r="B45" s="4"/>
      <c r="C45" s="5"/>
      <c r="D45" s="5" t="s">
        <v>128</v>
      </c>
      <c r="E45" s="49"/>
      <c r="F45" s="365">
        <v>0.2369</v>
      </c>
      <c r="G45" s="363">
        <v>6.2E-2</v>
      </c>
      <c r="H45" s="363">
        <v>1.4500000000000001E-2</v>
      </c>
      <c r="I45" s="363">
        <v>8.0000000000000002E-3</v>
      </c>
      <c r="K45" s="21"/>
    </row>
    <row r="46" spans="1:13" ht="16" x14ac:dyDescent="0.2">
      <c r="A46" s="128" t="s">
        <v>92</v>
      </c>
      <c r="B46" s="128"/>
      <c r="C46" s="129"/>
      <c r="D46" s="131"/>
      <c r="E46" s="125">
        <f t="shared" ref="E46:E56" si="14">C46*D46</f>
        <v>0</v>
      </c>
      <c r="F46" s="130">
        <f>$F$45*E46</f>
        <v>0</v>
      </c>
      <c r="G46" s="123">
        <f>$G$45*E46</f>
        <v>0</v>
      </c>
      <c r="H46" s="123">
        <f>$H$45*E46</f>
        <v>0</v>
      </c>
      <c r="I46" s="123">
        <f>IH$45*E46</f>
        <v>0</v>
      </c>
      <c r="J46" s="122">
        <f t="shared" ref="J46:J56" si="15">SUM(E46:I46)</f>
        <v>0</v>
      </c>
      <c r="K46" s="21"/>
    </row>
    <row r="47" spans="1:13" ht="16" x14ac:dyDescent="0.2">
      <c r="A47" s="128"/>
      <c r="B47" s="128"/>
      <c r="C47" s="127"/>
      <c r="D47" s="126"/>
      <c r="E47" s="125">
        <f t="shared" si="14"/>
        <v>0</v>
      </c>
      <c r="F47" s="124">
        <f t="shared" ref="F47:F56" si="16">$F$45*E47</f>
        <v>0</v>
      </c>
      <c r="G47" s="123">
        <f t="shared" ref="G47:G60" si="17">$G$45*E47</f>
        <v>0</v>
      </c>
      <c r="H47" s="123">
        <f t="shared" ref="H47:H60" si="18">$H$45*E47</f>
        <v>0</v>
      </c>
      <c r="I47" s="123">
        <f t="shared" ref="I47:I60" si="19">IH$45*E47</f>
        <v>0</v>
      </c>
      <c r="J47" s="122">
        <f t="shared" si="15"/>
        <v>0</v>
      </c>
      <c r="K47" s="21"/>
    </row>
    <row r="48" spans="1:13" x14ac:dyDescent="0.15">
      <c r="A48" s="128"/>
      <c r="B48" s="128"/>
      <c r="C48" s="129"/>
      <c r="D48" s="126"/>
      <c r="E48" s="125">
        <f t="shared" si="14"/>
        <v>0</v>
      </c>
      <c r="F48" s="124">
        <f t="shared" si="16"/>
        <v>0</v>
      </c>
      <c r="G48" s="123">
        <f t="shared" si="17"/>
        <v>0</v>
      </c>
      <c r="H48" s="123">
        <f t="shared" si="18"/>
        <v>0</v>
      </c>
      <c r="I48" s="123">
        <f t="shared" si="19"/>
        <v>0</v>
      </c>
      <c r="J48" s="122">
        <f t="shared" si="15"/>
        <v>0</v>
      </c>
      <c r="K48" s="25"/>
    </row>
    <row r="49" spans="1:13" x14ac:dyDescent="0.15">
      <c r="A49" s="128"/>
      <c r="B49" s="128"/>
      <c r="C49" s="129"/>
      <c r="D49" s="126"/>
      <c r="E49" s="125">
        <f t="shared" si="14"/>
        <v>0</v>
      </c>
      <c r="F49" s="124">
        <f t="shared" si="16"/>
        <v>0</v>
      </c>
      <c r="G49" s="123">
        <f t="shared" si="17"/>
        <v>0</v>
      </c>
      <c r="H49" s="123">
        <f t="shared" si="18"/>
        <v>0</v>
      </c>
      <c r="I49" s="123">
        <f t="shared" si="19"/>
        <v>0</v>
      </c>
      <c r="J49" s="122">
        <f t="shared" si="15"/>
        <v>0</v>
      </c>
      <c r="K49" s="25" t="s">
        <v>4</v>
      </c>
    </row>
    <row r="50" spans="1:13" x14ac:dyDescent="0.15">
      <c r="A50" s="128"/>
      <c r="B50" s="128"/>
      <c r="C50" s="129"/>
      <c r="D50" s="126"/>
      <c r="E50" s="125">
        <f t="shared" si="14"/>
        <v>0</v>
      </c>
      <c r="F50" s="124">
        <f t="shared" si="16"/>
        <v>0</v>
      </c>
      <c r="G50" s="123">
        <f t="shared" si="17"/>
        <v>0</v>
      </c>
      <c r="H50" s="123">
        <f t="shared" si="18"/>
        <v>0</v>
      </c>
      <c r="I50" s="123">
        <f t="shared" si="19"/>
        <v>0</v>
      </c>
      <c r="J50" s="122">
        <f t="shared" si="15"/>
        <v>0</v>
      </c>
      <c r="K50" s="25" t="s">
        <v>4</v>
      </c>
    </row>
    <row r="51" spans="1:13" x14ac:dyDescent="0.15">
      <c r="A51" s="128" t="s">
        <v>93</v>
      </c>
      <c r="B51" s="128"/>
      <c r="C51" s="127"/>
      <c r="D51" s="126"/>
      <c r="E51" s="125">
        <f t="shared" si="14"/>
        <v>0</v>
      </c>
      <c r="F51" s="124">
        <f t="shared" si="16"/>
        <v>0</v>
      </c>
      <c r="G51" s="123">
        <f t="shared" si="17"/>
        <v>0</v>
      </c>
      <c r="H51" s="123">
        <f t="shared" si="18"/>
        <v>0</v>
      </c>
      <c r="I51" s="123">
        <f t="shared" si="19"/>
        <v>0</v>
      </c>
      <c r="J51" s="122">
        <f t="shared" si="15"/>
        <v>0</v>
      </c>
      <c r="K51" s="25" t="s">
        <v>4</v>
      </c>
    </row>
    <row r="52" spans="1:13" x14ac:dyDescent="0.15">
      <c r="A52" s="128"/>
      <c r="B52" s="128"/>
      <c r="C52" s="127"/>
      <c r="D52" s="126"/>
      <c r="E52" s="125">
        <f t="shared" si="14"/>
        <v>0</v>
      </c>
      <c r="F52" s="124">
        <f t="shared" si="16"/>
        <v>0</v>
      </c>
      <c r="G52" s="123">
        <f t="shared" si="17"/>
        <v>0</v>
      </c>
      <c r="H52" s="123">
        <f t="shared" si="18"/>
        <v>0</v>
      </c>
      <c r="I52" s="123">
        <f t="shared" si="19"/>
        <v>0</v>
      </c>
      <c r="J52" s="122">
        <f t="shared" si="15"/>
        <v>0</v>
      </c>
      <c r="K52" s="25" t="s">
        <v>13</v>
      </c>
    </row>
    <row r="53" spans="1:13" x14ac:dyDescent="0.15">
      <c r="A53" s="128"/>
      <c r="B53" s="128"/>
      <c r="C53" s="127"/>
      <c r="D53" s="126"/>
      <c r="E53" s="125">
        <f t="shared" si="14"/>
        <v>0</v>
      </c>
      <c r="F53" s="124">
        <f t="shared" si="16"/>
        <v>0</v>
      </c>
      <c r="G53" s="123">
        <f t="shared" si="17"/>
        <v>0</v>
      </c>
      <c r="H53" s="123">
        <f t="shared" si="18"/>
        <v>0</v>
      </c>
      <c r="I53" s="123">
        <f t="shared" si="19"/>
        <v>0</v>
      </c>
      <c r="J53" s="122">
        <f t="shared" si="15"/>
        <v>0</v>
      </c>
      <c r="K53" s="25" t="s">
        <v>4</v>
      </c>
    </row>
    <row r="54" spans="1:13" x14ac:dyDescent="0.15">
      <c r="A54" s="128"/>
      <c r="B54" s="128"/>
      <c r="C54" s="127"/>
      <c r="D54" s="126"/>
      <c r="E54" s="125">
        <f t="shared" si="14"/>
        <v>0</v>
      </c>
      <c r="F54" s="124">
        <f t="shared" si="16"/>
        <v>0</v>
      </c>
      <c r="G54" s="123">
        <f t="shared" si="17"/>
        <v>0</v>
      </c>
      <c r="H54" s="123">
        <f t="shared" si="18"/>
        <v>0</v>
      </c>
      <c r="I54" s="123">
        <f t="shared" si="19"/>
        <v>0</v>
      </c>
      <c r="J54" s="122">
        <f t="shared" si="15"/>
        <v>0</v>
      </c>
      <c r="K54" s="25" t="s">
        <v>4</v>
      </c>
    </row>
    <row r="55" spans="1:13" x14ac:dyDescent="0.15">
      <c r="A55" s="128"/>
      <c r="B55" s="128"/>
      <c r="C55" s="127"/>
      <c r="D55" s="126"/>
      <c r="E55" s="125">
        <f t="shared" si="14"/>
        <v>0</v>
      </c>
      <c r="F55" s="124">
        <f t="shared" si="16"/>
        <v>0</v>
      </c>
      <c r="G55" s="123">
        <f t="shared" si="17"/>
        <v>0</v>
      </c>
      <c r="H55" s="123">
        <f t="shared" si="18"/>
        <v>0</v>
      </c>
      <c r="I55" s="123">
        <f t="shared" si="19"/>
        <v>0</v>
      </c>
      <c r="J55" s="122">
        <f t="shared" si="15"/>
        <v>0</v>
      </c>
      <c r="K55" s="25" t="s">
        <v>4</v>
      </c>
    </row>
    <row r="56" spans="1:13" x14ac:dyDescent="0.15">
      <c r="A56" s="128" t="s">
        <v>94</v>
      </c>
      <c r="B56" s="128"/>
      <c r="C56" s="127"/>
      <c r="D56" s="126"/>
      <c r="E56" s="125">
        <f t="shared" si="14"/>
        <v>0</v>
      </c>
      <c r="F56" s="124">
        <f t="shared" si="16"/>
        <v>0</v>
      </c>
      <c r="G56" s="123">
        <f t="shared" si="17"/>
        <v>0</v>
      </c>
      <c r="H56" s="123">
        <f t="shared" si="18"/>
        <v>0</v>
      </c>
      <c r="I56" s="123">
        <f t="shared" si="19"/>
        <v>0</v>
      </c>
      <c r="J56" s="122">
        <f t="shared" si="15"/>
        <v>0</v>
      </c>
      <c r="K56" s="25"/>
    </row>
    <row r="57" spans="1:13" x14ac:dyDescent="0.15">
      <c r="A57" s="128"/>
      <c r="B57" s="128"/>
      <c r="C57" s="127"/>
      <c r="D57" s="126"/>
      <c r="E57" s="125">
        <f t="shared" ref="E57:E60" si="20">C57*D57</f>
        <v>0</v>
      </c>
      <c r="F57" s="124">
        <f t="shared" ref="F57:F60" si="21">$F$45*E57</f>
        <v>0</v>
      </c>
      <c r="G57" s="123">
        <f t="shared" si="17"/>
        <v>0</v>
      </c>
      <c r="H57" s="123">
        <f t="shared" si="18"/>
        <v>0</v>
      </c>
      <c r="I57" s="123">
        <f t="shared" si="19"/>
        <v>0</v>
      </c>
      <c r="J57" s="122">
        <f t="shared" ref="J57:J61" si="22">SUM(E57:I57)</f>
        <v>0</v>
      </c>
      <c r="K57" s="25"/>
    </row>
    <row r="58" spans="1:13" x14ac:dyDescent="0.15">
      <c r="A58" s="128"/>
      <c r="B58" s="128"/>
      <c r="C58" s="127"/>
      <c r="D58" s="126"/>
      <c r="E58" s="125">
        <f t="shared" si="20"/>
        <v>0</v>
      </c>
      <c r="F58" s="124">
        <f t="shared" si="21"/>
        <v>0</v>
      </c>
      <c r="G58" s="123">
        <f t="shared" si="17"/>
        <v>0</v>
      </c>
      <c r="H58" s="123">
        <f t="shared" si="18"/>
        <v>0</v>
      </c>
      <c r="I58" s="123">
        <f t="shared" si="19"/>
        <v>0</v>
      </c>
      <c r="J58" s="122">
        <f t="shared" si="22"/>
        <v>0</v>
      </c>
      <c r="K58" s="25" t="s">
        <v>4</v>
      </c>
    </row>
    <row r="59" spans="1:13" x14ac:dyDescent="0.15">
      <c r="A59" s="128"/>
      <c r="B59" s="128"/>
      <c r="C59" s="127"/>
      <c r="D59" s="126"/>
      <c r="E59" s="125">
        <f t="shared" si="20"/>
        <v>0</v>
      </c>
      <c r="F59" s="124">
        <f t="shared" si="21"/>
        <v>0</v>
      </c>
      <c r="G59" s="123">
        <f t="shared" si="17"/>
        <v>0</v>
      </c>
      <c r="H59" s="123">
        <f t="shared" si="18"/>
        <v>0</v>
      </c>
      <c r="I59" s="123">
        <f t="shared" si="19"/>
        <v>0</v>
      </c>
      <c r="J59" s="122">
        <f t="shared" si="22"/>
        <v>0</v>
      </c>
      <c r="K59" s="25" t="s">
        <v>4</v>
      </c>
    </row>
    <row r="60" spans="1:13" ht="13" thickBot="1" x14ac:dyDescent="0.2">
      <c r="A60" s="128"/>
      <c r="B60" s="128"/>
      <c r="C60" s="127"/>
      <c r="D60" s="126"/>
      <c r="E60" s="125">
        <f t="shared" si="20"/>
        <v>0</v>
      </c>
      <c r="F60" s="124">
        <f t="shared" si="21"/>
        <v>0</v>
      </c>
      <c r="G60" s="123">
        <f t="shared" si="17"/>
        <v>0</v>
      </c>
      <c r="H60" s="123">
        <f t="shared" si="18"/>
        <v>0</v>
      </c>
      <c r="I60" s="123">
        <f t="shared" si="19"/>
        <v>0</v>
      </c>
      <c r="J60" s="122">
        <f t="shared" si="22"/>
        <v>0</v>
      </c>
      <c r="K60" s="25"/>
    </row>
    <row r="61" spans="1:13" s="64" customFormat="1" ht="13" thickBot="1" x14ac:dyDescent="0.2">
      <c r="A61" s="55" t="s">
        <v>58</v>
      </c>
      <c r="B61" s="56" t="s">
        <v>4</v>
      </c>
      <c r="C61" s="57"/>
      <c r="D61" s="57"/>
      <c r="E61" s="58">
        <f>SUM(E46:E60)</f>
        <v>0</v>
      </c>
      <c r="F61" s="59">
        <f>SUM(F46:F60)</f>
        <v>0</v>
      </c>
      <c r="G61" s="59">
        <f>SUM(G46:G60)</f>
        <v>0</v>
      </c>
      <c r="H61" s="59">
        <f>SUM(H46:H60)</f>
        <v>0</v>
      </c>
      <c r="I61" s="61">
        <f>SUM(I46:I60)</f>
        <v>0</v>
      </c>
      <c r="J61" s="121">
        <f t="shared" si="22"/>
        <v>0</v>
      </c>
      <c r="K61" s="25" t="s">
        <v>4</v>
      </c>
    </row>
    <row r="62" spans="1:13" s="64" customFormat="1" ht="16" customHeight="1" x14ac:dyDescent="0.15">
      <c r="A62" s="74"/>
      <c r="B62" s="74"/>
      <c r="C62" s="75"/>
      <c r="D62" s="75"/>
      <c r="E62" s="382" t="s">
        <v>67</v>
      </c>
      <c r="F62" s="382"/>
      <c r="G62" s="382"/>
      <c r="H62" s="382"/>
      <c r="I62" s="382"/>
      <c r="J62" s="382"/>
      <c r="K62" s="382"/>
      <c r="L62" s="382"/>
      <c r="M62" s="382"/>
    </row>
    <row r="63" spans="1:13" s="64" customFormat="1" x14ac:dyDescent="0.15">
      <c r="A63" s="74"/>
      <c r="B63" s="74"/>
      <c r="C63" s="75"/>
      <c r="D63" s="75"/>
      <c r="E63" s="382"/>
      <c r="F63" s="382"/>
      <c r="G63" s="382"/>
      <c r="H63" s="382"/>
      <c r="I63" s="382"/>
      <c r="J63" s="382"/>
      <c r="K63" s="382"/>
      <c r="L63" s="382"/>
      <c r="M63" s="382"/>
    </row>
    <row r="64" spans="1:13" s="64" customFormat="1" ht="26" x14ac:dyDescent="0.15">
      <c r="A64" s="76"/>
      <c r="B64" s="7"/>
      <c r="C64" s="77"/>
      <c r="D64" s="78" t="s">
        <v>51</v>
      </c>
      <c r="E64" s="78"/>
      <c r="F64" s="79" t="s">
        <v>43</v>
      </c>
      <c r="G64" s="79" t="s">
        <v>44</v>
      </c>
      <c r="H64" s="79" t="s">
        <v>45</v>
      </c>
      <c r="I64" s="79" t="s">
        <v>46</v>
      </c>
      <c r="J64" s="79" t="s">
        <v>47</v>
      </c>
      <c r="K64" s="79" t="s">
        <v>48</v>
      </c>
      <c r="L64" s="8" t="s">
        <v>49</v>
      </c>
      <c r="M64" s="8" t="s">
        <v>3</v>
      </c>
    </row>
    <row r="65" spans="1:13" s="64" customFormat="1" x14ac:dyDescent="0.15">
      <c r="A65" s="26"/>
      <c r="B65" s="26" t="s">
        <v>4</v>
      </c>
      <c r="C65" s="120">
        <f>C21+C40</f>
        <v>0</v>
      </c>
      <c r="D65" s="119">
        <f>E21+F40+E61</f>
        <v>0</v>
      </c>
      <c r="E65" s="80"/>
      <c r="F65" s="118">
        <f>F21+F61</f>
        <v>0</v>
      </c>
      <c r="G65" s="157">
        <f>G21+G40+G61</f>
        <v>0</v>
      </c>
      <c r="H65" s="157">
        <f>H21+H40+H61</f>
        <v>0</v>
      </c>
      <c r="I65" s="157">
        <f>I21</f>
        <v>0</v>
      </c>
      <c r="J65" s="157">
        <f>J21+J40</f>
        <v>0</v>
      </c>
      <c r="K65" s="157">
        <f>K21+K40+I61</f>
        <v>0</v>
      </c>
      <c r="L65" s="156">
        <f>SUM(D65:K65)</f>
        <v>0</v>
      </c>
      <c r="M65" s="155">
        <f>M40-J61</f>
        <v>0</v>
      </c>
    </row>
    <row r="66" spans="1:13" s="64" customFormat="1" x14ac:dyDescent="0.15">
      <c r="A66" s="74"/>
      <c r="B66" s="74"/>
      <c r="C66" s="75"/>
      <c r="D66" s="75"/>
      <c r="E66" s="81"/>
      <c r="F66" s="81"/>
      <c r="G66" s="81"/>
      <c r="H66" s="81"/>
      <c r="I66" s="81"/>
      <c r="J66" s="82"/>
      <c r="K66" s="25"/>
    </row>
    <row r="67" spans="1:13" s="64" customFormat="1" x14ac:dyDescent="0.15">
      <c r="A67" s="74"/>
      <c r="B67" s="74"/>
      <c r="C67" s="75"/>
      <c r="D67" s="75"/>
      <c r="E67" s="81"/>
      <c r="F67" s="81"/>
      <c r="G67" s="81"/>
      <c r="H67" s="81"/>
      <c r="I67" s="81"/>
      <c r="J67" s="82"/>
      <c r="K67" s="25"/>
    </row>
    <row r="68" spans="1:13" s="64" customFormat="1" ht="16" x14ac:dyDescent="0.2">
      <c r="A68" s="26" t="s">
        <v>5</v>
      </c>
      <c r="B68" s="15"/>
      <c r="C68" s="25"/>
      <c r="D68" s="154">
        <f>D65</f>
        <v>0</v>
      </c>
      <c r="E68" s="69"/>
      <c r="F68" s="83"/>
      <c r="G68" s="23"/>
      <c r="H68" s="84"/>
      <c r="I68" s="84"/>
      <c r="J68" s="84"/>
      <c r="K68" s="21"/>
      <c r="L68" s="21"/>
      <c r="M68" s="22"/>
    </row>
    <row r="69" spans="1:13" s="64" customFormat="1" ht="17" thickBot="1" x14ac:dyDescent="0.25">
      <c r="A69" s="26" t="s">
        <v>6</v>
      </c>
      <c r="B69" s="15"/>
      <c r="C69" s="25"/>
      <c r="D69" s="153">
        <f>SUM(F65:K65)</f>
        <v>0</v>
      </c>
      <c r="E69" s="69"/>
      <c r="F69" s="85"/>
      <c r="G69" s="23"/>
      <c r="H69" s="84"/>
      <c r="I69" s="84"/>
      <c r="J69" s="84"/>
      <c r="K69" s="21"/>
      <c r="L69" s="21"/>
      <c r="M69" s="15"/>
    </row>
    <row r="70" spans="1:13" s="64" customFormat="1" ht="14" thickTop="1" thickBot="1" x14ac:dyDescent="0.2">
      <c r="A70" s="26" t="s">
        <v>7</v>
      </c>
      <c r="B70" s="15"/>
      <c r="C70" s="25"/>
      <c r="D70" s="86">
        <f>D68+D69</f>
        <v>0</v>
      </c>
      <c r="E70" s="69"/>
      <c r="F70" s="83"/>
      <c r="G70" s="87"/>
      <c r="H70" s="23"/>
      <c r="I70" s="23"/>
      <c r="J70" s="23"/>
      <c r="K70" s="25"/>
      <c r="L70" s="15"/>
      <c r="M70" s="15"/>
    </row>
    <row r="71" spans="1:13" s="64" customFormat="1" ht="14" thickTop="1" thickBot="1" x14ac:dyDescent="0.2">
      <c r="A71" s="74"/>
      <c r="B71" s="74"/>
      <c r="C71" s="75"/>
      <c r="D71" s="75"/>
      <c r="E71" s="81"/>
      <c r="F71" s="81"/>
      <c r="G71" s="81"/>
      <c r="H71" s="81"/>
      <c r="I71" s="81"/>
      <c r="J71" s="82"/>
      <c r="K71" s="25"/>
    </row>
    <row r="72" spans="1:13" ht="17" thickBot="1" x14ac:dyDescent="0.25">
      <c r="A72" s="26"/>
      <c r="C72" s="25"/>
      <c r="D72" s="88"/>
      <c r="E72" s="69"/>
      <c r="F72" s="21"/>
      <c r="G72" s="21"/>
      <c r="H72" s="21"/>
      <c r="I72" s="21"/>
      <c r="J72" s="21"/>
      <c r="K72" s="25" t="s">
        <v>4</v>
      </c>
      <c r="M72" s="89" t="s">
        <v>3</v>
      </c>
    </row>
    <row r="73" spans="1:13" ht="16" x14ac:dyDescent="0.2">
      <c r="A73" s="35">
        <v>331</v>
      </c>
      <c r="B73" s="15" t="s">
        <v>8</v>
      </c>
      <c r="C73" s="90"/>
      <c r="D73" s="151"/>
      <c r="E73" s="91"/>
      <c r="F73" s="21"/>
      <c r="G73" s="21"/>
      <c r="H73" s="21"/>
      <c r="I73" s="21"/>
      <c r="J73" s="21"/>
      <c r="K73" s="26" t="s">
        <v>4</v>
      </c>
      <c r="M73" s="150">
        <f>M65-D73</f>
        <v>0</v>
      </c>
    </row>
    <row r="74" spans="1:13" ht="16" x14ac:dyDescent="0.2">
      <c r="A74" s="35">
        <v>334</v>
      </c>
      <c r="B74" s="25" t="s">
        <v>52</v>
      </c>
      <c r="C74" s="92"/>
      <c r="D74" s="152"/>
      <c r="E74" s="93"/>
      <c r="F74" s="21"/>
      <c r="G74" s="21"/>
      <c r="H74" s="21"/>
      <c r="I74" s="21"/>
      <c r="J74" s="21"/>
      <c r="K74" s="94" t="s">
        <v>4</v>
      </c>
      <c r="M74" s="150">
        <f t="shared" ref="M74:M91" si="23">M73-D74</f>
        <v>0</v>
      </c>
    </row>
    <row r="75" spans="1:13" x14ac:dyDescent="0.15">
      <c r="A75" s="35">
        <v>342</v>
      </c>
      <c r="B75" s="25" t="s">
        <v>53</v>
      </c>
      <c r="C75" s="92"/>
      <c r="D75" s="151"/>
      <c r="E75" s="91"/>
      <c r="F75" s="95"/>
      <c r="G75" s="25"/>
      <c r="H75" s="25"/>
      <c r="I75" s="25"/>
      <c r="J75" s="25"/>
      <c r="K75" s="26" t="s">
        <v>4</v>
      </c>
      <c r="M75" s="150">
        <f t="shared" si="23"/>
        <v>0</v>
      </c>
    </row>
    <row r="76" spans="1:13" x14ac:dyDescent="0.15">
      <c r="A76" s="73">
        <v>531</v>
      </c>
      <c r="B76" s="25" t="s">
        <v>9</v>
      </c>
      <c r="C76" s="96"/>
      <c r="D76" s="151"/>
      <c r="E76" s="91"/>
      <c r="F76" s="70" t="s">
        <v>4</v>
      </c>
      <c r="G76" s="25" t="s">
        <v>4</v>
      </c>
      <c r="H76" s="23"/>
      <c r="I76" s="97"/>
      <c r="J76" s="97"/>
      <c r="K76" s="26" t="s">
        <v>4</v>
      </c>
      <c r="M76" s="150">
        <f t="shared" si="23"/>
        <v>0</v>
      </c>
    </row>
    <row r="77" spans="1:13" x14ac:dyDescent="0.15">
      <c r="A77" s="73">
        <v>532</v>
      </c>
      <c r="B77" s="25" t="s">
        <v>10</v>
      </c>
      <c r="C77" s="96"/>
      <c r="D77" s="151"/>
      <c r="E77" s="91"/>
      <c r="F77" s="70" t="s">
        <v>4</v>
      </c>
      <c r="G77" s="25" t="s">
        <v>4</v>
      </c>
      <c r="H77" s="23"/>
      <c r="I77" s="97"/>
      <c r="J77" s="97"/>
      <c r="K77" s="26"/>
      <c r="M77" s="150">
        <f t="shared" si="23"/>
        <v>0</v>
      </c>
    </row>
    <row r="78" spans="1:13" x14ac:dyDescent="0.15">
      <c r="A78" s="73">
        <v>551</v>
      </c>
      <c r="B78" s="25" t="s">
        <v>11</v>
      </c>
      <c r="C78" s="96"/>
      <c r="D78" s="151"/>
      <c r="E78" s="91"/>
      <c r="F78" s="70" t="s">
        <v>4</v>
      </c>
      <c r="G78" s="25" t="s">
        <v>4</v>
      </c>
      <c r="H78" s="23"/>
      <c r="I78" s="97"/>
      <c r="J78" s="97"/>
      <c r="K78" s="26" t="s">
        <v>4</v>
      </c>
      <c r="M78" s="150">
        <f t="shared" si="23"/>
        <v>0</v>
      </c>
    </row>
    <row r="79" spans="1:13" x14ac:dyDescent="0.15">
      <c r="A79" s="73">
        <v>581</v>
      </c>
      <c r="B79" s="25" t="s">
        <v>12</v>
      </c>
      <c r="C79" s="96"/>
      <c r="D79" s="151"/>
      <c r="E79" s="91"/>
      <c r="F79" s="70" t="s">
        <v>4</v>
      </c>
      <c r="G79" s="25" t="s">
        <v>4</v>
      </c>
      <c r="H79" s="23"/>
      <c r="I79" s="97"/>
      <c r="J79" s="97"/>
      <c r="K79" s="25" t="s">
        <v>4</v>
      </c>
      <c r="M79" s="150">
        <f t="shared" si="23"/>
        <v>0</v>
      </c>
    </row>
    <row r="80" spans="1:13" x14ac:dyDescent="0.15">
      <c r="A80" s="73">
        <v>583</v>
      </c>
      <c r="B80" s="25" t="s">
        <v>54</v>
      </c>
      <c r="C80" s="96"/>
      <c r="D80" s="151"/>
      <c r="E80" s="91"/>
      <c r="F80" s="70" t="s">
        <v>4</v>
      </c>
      <c r="G80" s="25" t="s">
        <v>4</v>
      </c>
      <c r="H80" s="94"/>
      <c r="I80" s="98"/>
      <c r="J80" s="98"/>
      <c r="M80" s="150">
        <f t="shared" si="23"/>
        <v>0</v>
      </c>
    </row>
    <row r="81" spans="1:13" x14ac:dyDescent="0.15">
      <c r="A81" s="73">
        <v>599</v>
      </c>
      <c r="B81" s="25" t="s">
        <v>14</v>
      </c>
      <c r="C81" s="96"/>
      <c r="D81" s="151"/>
      <c r="E81" s="91"/>
      <c r="F81" s="70" t="s">
        <v>4</v>
      </c>
      <c r="G81" s="25" t="s">
        <v>4</v>
      </c>
      <c r="H81" s="25" t="s">
        <v>4</v>
      </c>
      <c r="I81" s="25" t="s">
        <v>4</v>
      </c>
      <c r="J81" s="25" t="s">
        <v>4</v>
      </c>
      <c r="M81" s="150">
        <f t="shared" si="23"/>
        <v>0</v>
      </c>
    </row>
    <row r="82" spans="1:13" x14ac:dyDescent="0.15">
      <c r="A82" s="73">
        <v>610</v>
      </c>
      <c r="B82" s="25" t="s">
        <v>15</v>
      </c>
      <c r="C82" s="96"/>
      <c r="D82" s="151"/>
      <c r="E82" s="91"/>
      <c r="F82" s="70" t="s">
        <v>4</v>
      </c>
      <c r="G82" s="25" t="s">
        <v>4</v>
      </c>
      <c r="H82" s="25" t="s">
        <v>4</v>
      </c>
      <c r="I82" s="25" t="s">
        <v>4</v>
      </c>
      <c r="J82" s="25" t="s">
        <v>4</v>
      </c>
      <c r="M82" s="150">
        <f t="shared" si="23"/>
        <v>0</v>
      </c>
    </row>
    <row r="83" spans="1:13" x14ac:dyDescent="0.15">
      <c r="A83" s="73">
        <v>630</v>
      </c>
      <c r="B83" s="25" t="s">
        <v>16</v>
      </c>
      <c r="C83" s="96"/>
      <c r="D83" s="151"/>
      <c r="E83" s="91"/>
      <c r="F83" s="70"/>
      <c r="G83" s="25"/>
      <c r="H83" s="25"/>
      <c r="I83" s="25"/>
      <c r="J83" s="25"/>
      <c r="M83" s="150">
        <f t="shared" si="23"/>
        <v>0</v>
      </c>
    </row>
    <row r="84" spans="1:13" x14ac:dyDescent="0.15">
      <c r="A84" s="73">
        <v>639</v>
      </c>
      <c r="B84" s="25" t="s">
        <v>17</v>
      </c>
      <c r="C84" s="99"/>
      <c r="D84" s="151"/>
      <c r="E84" s="91"/>
      <c r="F84" s="70"/>
      <c r="G84" s="25"/>
      <c r="H84" s="25"/>
      <c r="I84" s="25"/>
      <c r="J84" s="25"/>
      <c r="M84" s="150">
        <f t="shared" si="23"/>
        <v>0</v>
      </c>
    </row>
    <row r="85" spans="1:13" x14ac:dyDescent="0.15">
      <c r="A85" s="73">
        <v>641</v>
      </c>
      <c r="B85" s="25" t="s">
        <v>18</v>
      </c>
      <c r="C85" s="96"/>
      <c r="D85" s="151"/>
      <c r="E85" s="91"/>
      <c r="F85" s="70" t="s">
        <v>4</v>
      </c>
      <c r="G85" s="25" t="s">
        <v>4</v>
      </c>
      <c r="H85" s="25" t="s">
        <v>4</v>
      </c>
      <c r="I85" s="25" t="s">
        <v>4</v>
      </c>
      <c r="J85" s="25" t="s">
        <v>4</v>
      </c>
      <c r="M85" s="150">
        <f t="shared" si="23"/>
        <v>0</v>
      </c>
    </row>
    <row r="86" spans="1:13" x14ac:dyDescent="0.15">
      <c r="A86" s="73">
        <v>646</v>
      </c>
      <c r="B86" s="25" t="s">
        <v>19</v>
      </c>
      <c r="C86" s="96"/>
      <c r="D86" s="151"/>
      <c r="E86" s="91"/>
      <c r="F86" s="70" t="s">
        <v>4</v>
      </c>
      <c r="G86" s="25" t="s">
        <v>4</v>
      </c>
      <c r="H86" s="25" t="s">
        <v>4</v>
      </c>
      <c r="I86" s="25" t="s">
        <v>4</v>
      </c>
      <c r="J86" s="25" t="s">
        <v>4</v>
      </c>
      <c r="M86" s="150">
        <f t="shared" si="23"/>
        <v>0</v>
      </c>
    </row>
    <row r="87" spans="1:13" x14ac:dyDescent="0.15">
      <c r="A87" s="73">
        <v>650</v>
      </c>
      <c r="B87" s="25" t="s">
        <v>90</v>
      </c>
      <c r="C87" s="96"/>
      <c r="D87" s="151"/>
      <c r="E87" s="91"/>
      <c r="F87" s="70"/>
      <c r="G87" s="25"/>
      <c r="H87" s="25"/>
      <c r="I87" s="25"/>
      <c r="J87" s="25"/>
      <c r="M87" s="150">
        <f t="shared" si="23"/>
        <v>0</v>
      </c>
    </row>
    <row r="88" spans="1:13" x14ac:dyDescent="0.15">
      <c r="A88" s="73">
        <v>670</v>
      </c>
      <c r="B88" s="25" t="s">
        <v>20</v>
      </c>
      <c r="C88" s="96"/>
      <c r="D88" s="151"/>
      <c r="E88" s="91"/>
      <c r="F88" s="70" t="s">
        <v>4</v>
      </c>
      <c r="G88" s="25" t="s">
        <v>4</v>
      </c>
      <c r="H88" s="25" t="s">
        <v>4</v>
      </c>
      <c r="I88" s="25" t="s">
        <v>4</v>
      </c>
      <c r="J88" s="25" t="s">
        <v>4</v>
      </c>
      <c r="M88" s="150">
        <f t="shared" si="23"/>
        <v>0</v>
      </c>
    </row>
    <row r="89" spans="1:13" x14ac:dyDescent="0.15">
      <c r="A89" s="100">
        <v>730</v>
      </c>
      <c r="B89" s="25" t="s">
        <v>24</v>
      </c>
      <c r="C89" s="96"/>
      <c r="D89" s="151"/>
      <c r="E89" s="91"/>
      <c r="F89" s="70" t="s">
        <v>4</v>
      </c>
      <c r="G89" s="25" t="s">
        <v>4</v>
      </c>
      <c r="H89" s="25" t="s">
        <v>4</v>
      </c>
      <c r="I89" s="25" t="s">
        <v>4</v>
      </c>
      <c r="J89" s="25" t="s">
        <v>4</v>
      </c>
      <c r="M89" s="150">
        <f t="shared" si="23"/>
        <v>0</v>
      </c>
    </row>
    <row r="90" spans="1:13" x14ac:dyDescent="0.15">
      <c r="A90" s="100">
        <v>731</v>
      </c>
      <c r="B90" s="25" t="s">
        <v>25</v>
      </c>
      <c r="C90" s="96"/>
      <c r="D90" s="151"/>
      <c r="E90" s="91"/>
      <c r="F90" s="70" t="s">
        <v>4</v>
      </c>
      <c r="G90" s="25" t="s">
        <v>4</v>
      </c>
      <c r="H90" s="25" t="s">
        <v>4</v>
      </c>
      <c r="I90" s="25" t="s">
        <v>4</v>
      </c>
      <c r="J90" s="25" t="s">
        <v>4</v>
      </c>
      <c r="M90" s="150">
        <f t="shared" si="23"/>
        <v>0</v>
      </c>
    </row>
    <row r="91" spans="1:13" x14ac:dyDescent="0.15">
      <c r="A91" s="35">
        <v>810</v>
      </c>
      <c r="B91" s="25" t="s">
        <v>21</v>
      </c>
      <c r="C91" s="96"/>
      <c r="D91" s="151"/>
      <c r="E91" s="91"/>
      <c r="F91" s="101"/>
      <c r="G91" s="26"/>
      <c r="H91" s="26" t="s">
        <v>4</v>
      </c>
      <c r="I91" s="26" t="s">
        <v>4</v>
      </c>
      <c r="J91" s="26" t="s">
        <v>4</v>
      </c>
      <c r="M91" s="150">
        <f t="shared" si="23"/>
        <v>0</v>
      </c>
    </row>
    <row r="92" spans="1:13" ht="8" customHeight="1" x14ac:dyDescent="0.15">
      <c r="A92" s="65" t="s">
        <v>4</v>
      </c>
      <c r="B92" s="65" t="s">
        <v>4</v>
      </c>
      <c r="C92" s="65" t="s">
        <v>4</v>
      </c>
      <c r="D92" s="102"/>
      <c r="E92" s="103"/>
      <c r="F92" s="104" t="s">
        <v>4</v>
      </c>
      <c r="G92" s="65" t="s">
        <v>4</v>
      </c>
      <c r="H92" s="65" t="s">
        <v>4</v>
      </c>
      <c r="I92" s="65" t="s">
        <v>4</v>
      </c>
      <c r="J92" s="65" t="s">
        <v>4</v>
      </c>
      <c r="K92" s="66"/>
      <c r="L92" s="66"/>
      <c r="M92" s="149"/>
    </row>
    <row r="93" spans="1:13" x14ac:dyDescent="0.15">
      <c r="A93" s="26" t="s">
        <v>4</v>
      </c>
      <c r="B93" s="26" t="s">
        <v>4</v>
      </c>
      <c r="C93" s="26" t="s">
        <v>4</v>
      </c>
      <c r="D93" s="105"/>
      <c r="E93" s="106"/>
      <c r="F93" s="101" t="s">
        <v>4</v>
      </c>
      <c r="G93" s="26" t="s">
        <v>4</v>
      </c>
      <c r="H93" s="26" t="s">
        <v>4</v>
      </c>
      <c r="I93" s="26" t="s">
        <v>4</v>
      </c>
      <c r="J93" s="26" t="s">
        <v>4</v>
      </c>
    </row>
    <row r="94" spans="1:13" x14ac:dyDescent="0.15">
      <c r="A94" s="376" t="s">
        <v>63</v>
      </c>
      <c r="B94" s="376"/>
      <c r="C94" s="107"/>
      <c r="D94" s="148">
        <f>SUM(D73:D91)</f>
        <v>0</v>
      </c>
      <c r="E94" s="108"/>
      <c r="F94" s="101" t="s">
        <v>4</v>
      </c>
      <c r="G94" s="26" t="s">
        <v>4</v>
      </c>
      <c r="H94" s="26" t="s">
        <v>4</v>
      </c>
      <c r="I94" s="26" t="s">
        <v>4</v>
      </c>
      <c r="J94" s="26" t="s">
        <v>4</v>
      </c>
    </row>
    <row r="95" spans="1:13" x14ac:dyDescent="0.15">
      <c r="A95" s="26"/>
      <c r="B95" s="26"/>
      <c r="C95" s="26"/>
      <c r="D95" s="26"/>
      <c r="E95" s="94"/>
      <c r="F95" s="101"/>
      <c r="G95" s="26"/>
      <c r="H95" s="26"/>
      <c r="I95" s="26"/>
      <c r="J95" s="26"/>
    </row>
    <row r="96" spans="1:13" x14ac:dyDescent="0.15">
      <c r="A96" s="378" t="s">
        <v>86</v>
      </c>
      <c r="B96" s="378"/>
      <c r="C96" s="26" t="s">
        <v>4</v>
      </c>
      <c r="D96" s="148">
        <f>D70</f>
        <v>0</v>
      </c>
      <c r="E96" s="108"/>
      <c r="F96" s="101" t="s">
        <v>4</v>
      </c>
      <c r="G96" s="26" t="s">
        <v>4</v>
      </c>
      <c r="H96" s="26" t="s">
        <v>4</v>
      </c>
      <c r="I96" s="26" t="s">
        <v>4</v>
      </c>
      <c r="J96" s="26" t="s">
        <v>4</v>
      </c>
      <c r="M96" s="22">
        <f>M91</f>
        <v>0</v>
      </c>
    </row>
    <row r="97" spans="1:13" ht="13" thickBot="1" x14ac:dyDescent="0.2">
      <c r="B97" s="25"/>
      <c r="C97" s="23"/>
      <c r="D97" s="106"/>
      <c r="E97" s="106"/>
      <c r="F97" s="70" t="s">
        <v>4</v>
      </c>
      <c r="G97" s="25" t="s">
        <v>4</v>
      </c>
      <c r="H97" s="25" t="s">
        <v>4</v>
      </c>
      <c r="I97" s="25" t="s">
        <v>4</v>
      </c>
      <c r="J97" s="25" t="s">
        <v>4</v>
      </c>
    </row>
    <row r="98" spans="1:13" ht="16" customHeight="1" thickTop="1" thickBot="1" x14ac:dyDescent="0.2">
      <c r="A98" s="376" t="s">
        <v>22</v>
      </c>
      <c r="B98" s="376"/>
      <c r="D98" s="109">
        <f>D94+D96</f>
        <v>0</v>
      </c>
      <c r="E98" s="108"/>
      <c r="L98" s="147" t="s">
        <v>3</v>
      </c>
      <c r="M98" s="146">
        <f>M96</f>
        <v>0</v>
      </c>
    </row>
    <row r="99" spans="1:13" ht="14" thickTop="1" thickBot="1" x14ac:dyDescent="0.2"/>
    <row r="100" spans="1:13" ht="28" thickBot="1" x14ac:dyDescent="0.25">
      <c r="C100" s="13" t="s">
        <v>23</v>
      </c>
      <c r="D100" s="110">
        <f>B7-D98</f>
        <v>0</v>
      </c>
      <c r="J100"/>
      <c r="K100"/>
      <c r="L100"/>
      <c r="M100"/>
    </row>
    <row r="102" spans="1:13" ht="13" thickBot="1" x14ac:dyDescent="0.2"/>
    <row r="103" spans="1:13" ht="26" customHeight="1" x14ac:dyDescent="0.15">
      <c r="B103" s="355" t="s">
        <v>142</v>
      </c>
      <c r="C103" s="344"/>
      <c r="D103" s="344"/>
      <c r="E103" s="345"/>
    </row>
    <row r="104" spans="1:13" ht="59" customHeight="1" x14ac:dyDescent="0.15">
      <c r="B104" s="379" t="s">
        <v>135</v>
      </c>
      <c r="C104" s="380"/>
      <c r="D104" s="339" t="s">
        <v>136</v>
      </c>
      <c r="E104" s="356" t="s">
        <v>137</v>
      </c>
    </row>
    <row r="105" spans="1:13" x14ac:dyDescent="0.15">
      <c r="B105" s="347"/>
      <c r="C105" s="340"/>
      <c r="D105" s="341">
        <f>L21/12+L40/9</f>
        <v>0</v>
      </c>
      <c r="E105" s="348">
        <f>L21/12+L40/11.5</f>
        <v>0</v>
      </c>
    </row>
    <row r="106" spans="1:13" ht="12" customHeight="1" x14ac:dyDescent="0.15">
      <c r="B106" s="347"/>
      <c r="C106" s="340"/>
      <c r="D106" s="340"/>
      <c r="E106" s="349"/>
    </row>
    <row r="107" spans="1:13" ht="12" customHeight="1" x14ac:dyDescent="0.15">
      <c r="B107" s="347" t="s">
        <v>138</v>
      </c>
      <c r="C107" s="340"/>
      <c r="D107" s="340"/>
      <c r="E107" s="349"/>
    </row>
    <row r="108" spans="1:13" ht="18" customHeight="1" x14ac:dyDescent="0.15">
      <c r="B108" s="367" t="s">
        <v>139</v>
      </c>
      <c r="C108" s="368"/>
      <c r="D108" s="368"/>
      <c r="E108" s="369"/>
    </row>
    <row r="109" spans="1:13" ht="64" customHeight="1" x14ac:dyDescent="0.15">
      <c r="B109" s="370" t="s">
        <v>140</v>
      </c>
      <c r="C109" s="371"/>
      <c r="D109" s="371"/>
      <c r="E109" s="372"/>
    </row>
    <row r="110" spans="1:13" ht="33" customHeight="1" thickBot="1" x14ac:dyDescent="0.2">
      <c r="B110" s="373" t="s">
        <v>141</v>
      </c>
      <c r="C110" s="374"/>
      <c r="D110" s="374"/>
      <c r="E110" s="375"/>
    </row>
  </sheetData>
  <mergeCells count="10">
    <mergeCell ref="B104:C104"/>
    <mergeCell ref="B108:E108"/>
    <mergeCell ref="B109:E109"/>
    <mergeCell ref="B110:E110"/>
    <mergeCell ref="A98:B98"/>
    <mergeCell ref="A43:J43"/>
    <mergeCell ref="A94:B94"/>
    <mergeCell ref="A96:B96"/>
    <mergeCell ref="E62:M62"/>
    <mergeCell ref="E63:M63"/>
  </mergeCells>
  <printOptions headings="1" gridLines="1"/>
  <pageMargins left="1" right="1" top="0.75" bottom="0.5" header="0.5" footer="0.5"/>
  <pageSetup scale="62" fitToHeight="4" orientation="landscape" horizontalDpi="4294967292" verticalDpi="4294967292"/>
  <headerFooter>
    <oddHeader xml:space="preserve">&amp;L&amp;K000000&amp;D&amp;C&amp;K000000
</oddHeader>
    <oddFooter>&amp;L&amp;C&amp;R&amp;D</oddFooter>
  </headerFooter>
  <colBreaks count="1" manualBreakCount="1">
    <brk id="12"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9"/>
  <sheetViews>
    <sheetView zoomScale="160" zoomScaleNormal="160" zoomScalePageLayoutView="160" workbookViewId="0">
      <selection activeCell="E52" sqref="E52"/>
    </sheetView>
  </sheetViews>
  <sheetFormatPr baseColWidth="10" defaultColWidth="16.6640625" defaultRowHeight="14" x14ac:dyDescent="0.2"/>
  <cols>
    <col min="1" max="1" width="14" style="181" customWidth="1"/>
    <col min="2" max="2" width="18.5" style="181" customWidth="1"/>
    <col min="3" max="3" width="16.6640625" style="190"/>
    <col min="4" max="16384" width="16.6640625" style="181"/>
  </cols>
  <sheetData>
    <row r="1" spans="1:4" x14ac:dyDescent="0.2">
      <c r="A1" s="179" t="s">
        <v>68</v>
      </c>
      <c r="B1" s="180">
        <f>'In Lieu'!B1</f>
        <v>0</v>
      </c>
      <c r="C1" s="181"/>
    </row>
    <row r="2" spans="1:4" x14ac:dyDescent="0.2">
      <c r="A2" s="182" t="s">
        <v>61</v>
      </c>
      <c r="B2" s="183">
        <f>'In Lieu'!B2</f>
        <v>0</v>
      </c>
      <c r="C2" s="181"/>
    </row>
    <row r="3" spans="1:4" x14ac:dyDescent="0.2">
      <c r="A3" s="182" t="s">
        <v>62</v>
      </c>
      <c r="B3" s="145">
        <f>'In Lieu'!B3</f>
        <v>0</v>
      </c>
      <c r="C3" s="181"/>
    </row>
    <row r="4" spans="1:4" ht="16" customHeight="1" x14ac:dyDescent="0.2">
      <c r="A4" s="184" t="s">
        <v>96</v>
      </c>
      <c r="B4" s="184"/>
      <c r="C4" s="185">
        <f>'In Lieu'!B4</f>
        <v>0</v>
      </c>
    </row>
    <row r="5" spans="1:4" x14ac:dyDescent="0.2">
      <c r="A5" s="184" t="s">
        <v>97</v>
      </c>
      <c r="B5" s="184"/>
      <c r="C5" s="186">
        <f>'In Lieu'!B6</f>
        <v>0</v>
      </c>
    </row>
    <row r="6" spans="1:4" ht="15" thickBot="1" x14ac:dyDescent="0.25">
      <c r="A6" s="182" t="s">
        <v>0</v>
      </c>
      <c r="B6" s="182"/>
      <c r="C6" s="187">
        <f>'In Lieu'!B7</f>
        <v>0</v>
      </c>
    </row>
    <row r="7" spans="1:4" x14ac:dyDescent="0.2">
      <c r="A7" s="188"/>
      <c r="B7" s="188"/>
      <c r="C7" s="189"/>
    </row>
    <row r="8" spans="1:4" x14ac:dyDescent="0.2">
      <c r="A8" s="182" t="s">
        <v>70</v>
      </c>
      <c r="B8" s="184"/>
    </row>
    <row r="9" spans="1:4" x14ac:dyDescent="0.2">
      <c r="A9" s="191" t="s">
        <v>71</v>
      </c>
      <c r="B9" s="184" t="s">
        <v>72</v>
      </c>
      <c r="C9" s="190">
        <f>'In Lieu'!E21</f>
        <v>0</v>
      </c>
    </row>
    <row r="10" spans="1:4" x14ac:dyDescent="0.2">
      <c r="A10" s="191" t="s">
        <v>89</v>
      </c>
      <c r="B10" s="181" t="s">
        <v>73</v>
      </c>
      <c r="C10" s="190">
        <f>'In Lieu'!E61</f>
        <v>0</v>
      </c>
    </row>
    <row r="11" spans="1:4" ht="15" thickBot="1" x14ac:dyDescent="0.25">
      <c r="A11" s="191" t="s">
        <v>64</v>
      </c>
      <c r="B11" s="181" t="s">
        <v>74</v>
      </c>
      <c r="C11" s="190">
        <f>'In Lieu'!F40</f>
        <v>0</v>
      </c>
    </row>
    <row r="12" spans="1:4" ht="15" thickBot="1" x14ac:dyDescent="0.25">
      <c r="A12" s="191" t="s">
        <v>75</v>
      </c>
      <c r="C12" s="192">
        <f>'In Lieu'!D68</f>
        <v>0</v>
      </c>
      <c r="D12" s="193"/>
    </row>
    <row r="14" spans="1:4" x14ac:dyDescent="0.2">
      <c r="A14" s="181" t="s">
        <v>76</v>
      </c>
    </row>
    <row r="15" spans="1:4" x14ac:dyDescent="0.2">
      <c r="A15" s="181">
        <v>210</v>
      </c>
      <c r="B15" s="181" t="s">
        <v>77</v>
      </c>
      <c r="C15" s="190">
        <f>'In Lieu'!F65</f>
        <v>0</v>
      </c>
    </row>
    <row r="16" spans="1:4" x14ac:dyDescent="0.2">
      <c r="A16" s="181">
        <v>220</v>
      </c>
      <c r="B16" s="181" t="s">
        <v>78</v>
      </c>
      <c r="C16" s="190">
        <f>'In Lieu'!G65</f>
        <v>0</v>
      </c>
    </row>
    <row r="17" spans="1:5" x14ac:dyDescent="0.2">
      <c r="A17" s="181">
        <v>221</v>
      </c>
      <c r="B17" s="181" t="s">
        <v>79</v>
      </c>
      <c r="C17" s="190">
        <f>'In Lieu'!H65</f>
        <v>0</v>
      </c>
    </row>
    <row r="18" spans="1:5" x14ac:dyDescent="0.2">
      <c r="A18" s="181">
        <v>241</v>
      </c>
      <c r="B18" s="181" t="s">
        <v>80</v>
      </c>
      <c r="C18" s="190">
        <f>'In Lieu'!I65</f>
        <v>0</v>
      </c>
    </row>
    <row r="19" spans="1:5" x14ac:dyDescent="0.2">
      <c r="A19" s="181">
        <v>251</v>
      </c>
      <c r="B19" s="181" t="s">
        <v>81</v>
      </c>
      <c r="C19" s="190">
        <f>'In Lieu'!J65</f>
        <v>0</v>
      </c>
    </row>
    <row r="20" spans="1:5" ht="15" thickBot="1" x14ac:dyDescent="0.25">
      <c r="A20" s="181">
        <v>270</v>
      </c>
      <c r="B20" s="181" t="s">
        <v>82</v>
      </c>
      <c r="C20" s="190">
        <f>'In Lieu'!K65</f>
        <v>0</v>
      </c>
      <c r="E20" s="207"/>
    </row>
    <row r="21" spans="1:5" ht="15" thickBot="1" x14ac:dyDescent="0.25">
      <c r="A21" s="194" t="s">
        <v>75</v>
      </c>
      <c r="C21" s="192">
        <f>'In Lieu'!D69</f>
        <v>0</v>
      </c>
    </row>
    <row r="23" spans="1:5" x14ac:dyDescent="0.2">
      <c r="A23" s="181" t="s">
        <v>88</v>
      </c>
    </row>
    <row r="24" spans="1:5" x14ac:dyDescent="0.2">
      <c r="A24" s="201">
        <v>331</v>
      </c>
      <c r="B24" s="202" t="s">
        <v>8</v>
      </c>
      <c r="C24" s="195">
        <f>'In Lieu'!D73</f>
        <v>0</v>
      </c>
    </row>
    <row r="25" spans="1:5" x14ac:dyDescent="0.2">
      <c r="A25" s="201">
        <v>334</v>
      </c>
      <c r="B25" s="203" t="s">
        <v>101</v>
      </c>
      <c r="C25" s="195">
        <f>'In Lieu'!D74</f>
        <v>0</v>
      </c>
    </row>
    <row r="26" spans="1:5" x14ac:dyDescent="0.2">
      <c r="A26" s="201">
        <v>342</v>
      </c>
      <c r="B26" s="203" t="s">
        <v>53</v>
      </c>
      <c r="C26" s="195">
        <f>'In Lieu'!D75</f>
        <v>0</v>
      </c>
    </row>
    <row r="27" spans="1:5" x14ac:dyDescent="0.2">
      <c r="A27" s="191">
        <v>531</v>
      </c>
      <c r="B27" s="203" t="s">
        <v>9</v>
      </c>
      <c r="C27" s="195">
        <f>'In Lieu'!D76</f>
        <v>0</v>
      </c>
    </row>
    <row r="28" spans="1:5" x14ac:dyDescent="0.2">
      <c r="A28" s="191">
        <v>532</v>
      </c>
      <c r="B28" s="203" t="s">
        <v>10</v>
      </c>
      <c r="C28" s="195">
        <f>'In Lieu'!D77</f>
        <v>0</v>
      </c>
    </row>
    <row r="29" spans="1:5" x14ac:dyDescent="0.2">
      <c r="A29" s="191">
        <v>551</v>
      </c>
      <c r="B29" s="203" t="s">
        <v>11</v>
      </c>
      <c r="C29" s="195">
        <f>'In Lieu'!D78</f>
        <v>0</v>
      </c>
    </row>
    <row r="30" spans="1:5" x14ac:dyDescent="0.2">
      <c r="A30" s="191">
        <v>581</v>
      </c>
      <c r="B30" s="203" t="s">
        <v>12</v>
      </c>
      <c r="C30" s="195">
        <f>'In Lieu'!D79</f>
        <v>0</v>
      </c>
    </row>
    <row r="31" spans="1:5" x14ac:dyDescent="0.2">
      <c r="A31" s="191">
        <v>583</v>
      </c>
      <c r="B31" s="203" t="s">
        <v>54</v>
      </c>
      <c r="C31" s="195">
        <f>'In Lieu'!D80</f>
        <v>0</v>
      </c>
    </row>
    <row r="32" spans="1:5" x14ac:dyDescent="0.2">
      <c r="A32" s="191">
        <v>599</v>
      </c>
      <c r="B32" s="203" t="s">
        <v>14</v>
      </c>
      <c r="C32" s="195">
        <f>'In Lieu'!D81</f>
        <v>0</v>
      </c>
    </row>
    <row r="33" spans="1:3" x14ac:dyDescent="0.2">
      <c r="A33" s="191">
        <v>610</v>
      </c>
      <c r="B33" s="203" t="s">
        <v>15</v>
      </c>
      <c r="C33" s="195">
        <f>'In Lieu'!D82</f>
        <v>0</v>
      </c>
    </row>
    <row r="34" spans="1:3" x14ac:dyDescent="0.2">
      <c r="A34" s="191">
        <v>630</v>
      </c>
      <c r="B34" s="203" t="s">
        <v>16</v>
      </c>
      <c r="C34" s="195">
        <f>'In Lieu'!D83</f>
        <v>0</v>
      </c>
    </row>
    <row r="35" spans="1:3" x14ac:dyDescent="0.2">
      <c r="A35" s="191">
        <v>641</v>
      </c>
      <c r="B35" s="203" t="s">
        <v>18</v>
      </c>
      <c r="C35" s="195">
        <f>'In Lieu'!D85</f>
        <v>0</v>
      </c>
    </row>
    <row r="36" spans="1:3" x14ac:dyDescent="0.2">
      <c r="A36" s="191">
        <v>646</v>
      </c>
      <c r="B36" s="203" t="s">
        <v>19</v>
      </c>
      <c r="C36" s="195">
        <f>'In Lieu'!D86</f>
        <v>0</v>
      </c>
    </row>
    <row r="37" spans="1:3" x14ac:dyDescent="0.2">
      <c r="A37" s="191">
        <v>650</v>
      </c>
      <c r="B37" s="203" t="s">
        <v>90</v>
      </c>
      <c r="C37" s="195">
        <f>'In Lieu'!D87</f>
        <v>0</v>
      </c>
    </row>
    <row r="38" spans="1:3" x14ac:dyDescent="0.2">
      <c r="A38" s="191">
        <v>670</v>
      </c>
      <c r="B38" s="203" t="s">
        <v>20</v>
      </c>
      <c r="C38" s="195">
        <f>'In Lieu'!D88</f>
        <v>0</v>
      </c>
    </row>
    <row r="39" spans="1:3" x14ac:dyDescent="0.2">
      <c r="A39" s="204">
        <v>730</v>
      </c>
      <c r="B39" s="203" t="s">
        <v>24</v>
      </c>
      <c r="C39" s="195">
        <f>'In Lieu'!D89</f>
        <v>0</v>
      </c>
    </row>
    <row r="40" spans="1:3" x14ac:dyDescent="0.2">
      <c r="A40" s="204">
        <v>731</v>
      </c>
      <c r="B40" s="203" t="s">
        <v>25</v>
      </c>
      <c r="C40" s="195">
        <f>'In Lieu'!D90</f>
        <v>0</v>
      </c>
    </row>
    <row r="41" spans="1:3" ht="15" thickBot="1" x14ac:dyDescent="0.25">
      <c r="A41" s="201">
        <v>810</v>
      </c>
      <c r="B41" s="203" t="s">
        <v>21</v>
      </c>
      <c r="C41" s="195">
        <f>'In Lieu'!D91</f>
        <v>0</v>
      </c>
    </row>
    <row r="42" spans="1:3" ht="15" thickBot="1" x14ac:dyDescent="0.25">
      <c r="A42" s="194" t="s">
        <v>75</v>
      </c>
      <c r="C42" s="196">
        <f>'In Lieu'!D94</f>
        <v>0</v>
      </c>
    </row>
    <row r="43" spans="1:3" ht="15" thickBot="1" x14ac:dyDescent="0.25"/>
    <row r="44" spans="1:3" ht="16" thickBot="1" x14ac:dyDescent="0.25">
      <c r="B44" s="197" t="s">
        <v>83</v>
      </c>
      <c r="C44" s="198">
        <f>'In Lieu'!D98</f>
        <v>0</v>
      </c>
    </row>
    <row r="46" spans="1:3" x14ac:dyDescent="0.2">
      <c r="B46" s="199" t="s">
        <v>84</v>
      </c>
      <c r="C46" s="200">
        <f>C6-C44</f>
        <v>0</v>
      </c>
    </row>
    <row r="48" spans="1:3" ht="30" x14ac:dyDescent="0.2">
      <c r="B48" s="337" t="s">
        <v>85</v>
      </c>
      <c r="C48" s="338">
        <f>'In Lieu'!O21</f>
        <v>0</v>
      </c>
    </row>
    <row r="49" spans="2:3" ht="59" customHeight="1" x14ac:dyDescent="0.2">
      <c r="B49" s="381" t="s">
        <v>144</v>
      </c>
      <c r="C49" s="381"/>
    </row>
  </sheetData>
  <mergeCells count="1">
    <mergeCell ref="B49:C49"/>
  </mergeCells>
  <conditionalFormatting sqref="C46">
    <cfRule type="cellIs" dxfId="2" priority="1" operator="lessThan">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06"/>
  <sheetViews>
    <sheetView topLeftCell="A33" zoomScale="127" zoomScaleNormal="127" zoomScalePageLayoutView="127" workbookViewId="0">
      <selection activeCell="K53" sqref="K53"/>
    </sheetView>
  </sheetViews>
  <sheetFormatPr baseColWidth="10" defaultColWidth="10.83203125" defaultRowHeight="12" x14ac:dyDescent="0.15"/>
  <cols>
    <col min="1" max="1" width="14.6640625" style="15" customWidth="1"/>
    <col min="2" max="2" width="19.1640625" style="15" customWidth="1"/>
    <col min="3" max="3" width="7.5" style="15" customWidth="1"/>
    <col min="4" max="5" width="12" style="15" customWidth="1"/>
    <col min="6" max="6" width="13.33203125" style="15" customWidth="1"/>
    <col min="7" max="7" width="10.5" style="15" customWidth="1"/>
    <col min="8" max="9" width="11.5" style="15" customWidth="1"/>
    <col min="10" max="10" width="9.33203125" style="15" customWidth="1"/>
    <col min="11" max="11" width="10.5" style="15" customWidth="1"/>
    <col min="12" max="12" width="12.5" style="15" customWidth="1"/>
    <col min="13" max="13" width="13.33203125" style="238" bestFit="1" customWidth="1"/>
    <col min="14" max="14" width="2" style="15" customWidth="1"/>
    <col min="15" max="16384" width="10.83203125" style="15"/>
  </cols>
  <sheetData>
    <row r="1" spans="1:15" ht="19" customHeight="1" x14ac:dyDescent="0.15">
      <c r="A1" s="14" t="s">
        <v>68</v>
      </c>
      <c r="B1" s="116"/>
    </row>
    <row r="2" spans="1:15" ht="21" customHeight="1" x14ac:dyDescent="0.15">
      <c r="A2" s="16" t="s">
        <v>61</v>
      </c>
      <c r="B2" s="117" t="s">
        <v>119</v>
      </c>
      <c r="D2" s="14"/>
      <c r="E2" s="14"/>
    </row>
    <row r="3" spans="1:15" ht="24" customHeight="1" x14ac:dyDescent="0.15">
      <c r="A3" s="16" t="s">
        <v>62</v>
      </c>
      <c r="B3" s="144">
        <v>7801</v>
      </c>
      <c r="C3" s="17"/>
      <c r="D3" s="18"/>
      <c r="E3" s="18"/>
    </row>
    <row r="4" spans="1:15" ht="25" x14ac:dyDescent="0.2">
      <c r="A4" s="19" t="s">
        <v>96</v>
      </c>
      <c r="B4" s="20"/>
      <c r="D4" s="1" t="s">
        <v>26</v>
      </c>
      <c r="E4" s="10"/>
      <c r="G4" s="21"/>
      <c r="H4" s="21"/>
      <c r="I4" s="21"/>
      <c r="J4" s="21"/>
      <c r="K4" s="21"/>
      <c r="L4" s="21"/>
    </row>
    <row r="5" spans="1:15" ht="16" x14ac:dyDescent="0.2">
      <c r="A5" s="23"/>
      <c r="B5" s="24"/>
      <c r="C5" s="17"/>
      <c r="D5" s="21"/>
      <c r="E5" s="21"/>
      <c r="F5" s="21"/>
      <c r="G5" s="21"/>
      <c r="H5" s="21"/>
      <c r="I5" s="21"/>
      <c r="J5" s="21"/>
      <c r="K5" s="21"/>
      <c r="L5" s="21"/>
    </row>
    <row r="6" spans="1:15" ht="17" thickBot="1" x14ac:dyDescent="0.25">
      <c r="A6" s="25" t="s">
        <v>97</v>
      </c>
      <c r="B6" s="143"/>
      <c r="D6" s="21"/>
      <c r="E6" s="21"/>
      <c r="F6" s="21"/>
      <c r="G6" s="21"/>
      <c r="H6" s="21"/>
      <c r="I6" s="21"/>
      <c r="J6" s="21"/>
      <c r="K6" s="21"/>
      <c r="L6" s="21"/>
    </row>
    <row r="7" spans="1:15" ht="17" thickBot="1" x14ac:dyDescent="0.25">
      <c r="A7" s="26" t="s">
        <v>0</v>
      </c>
      <c r="B7" s="27">
        <f>SUM(B4:B6)</f>
        <v>0</v>
      </c>
      <c r="D7" s="21"/>
      <c r="E7" s="21"/>
      <c r="F7" s="21"/>
      <c r="G7" s="21"/>
      <c r="H7" s="21"/>
      <c r="I7" s="21"/>
      <c r="J7" s="21"/>
      <c r="K7" s="21"/>
      <c r="L7" s="21"/>
      <c r="M7" s="238">
        <f>B7</f>
        <v>0</v>
      </c>
    </row>
    <row r="8" spans="1:15" ht="13" thickBot="1" x14ac:dyDescent="0.2"/>
    <row r="9" spans="1:15" s="2" customFormat="1" ht="40" customHeight="1" thickBot="1" x14ac:dyDescent="0.2">
      <c r="A9" s="239" t="s">
        <v>59</v>
      </c>
      <c r="B9" s="240" t="s">
        <v>120</v>
      </c>
      <c r="C9" s="30" t="s">
        <v>99</v>
      </c>
      <c r="D9" s="159" t="s">
        <v>98</v>
      </c>
      <c r="E9" s="242" t="s">
        <v>36</v>
      </c>
      <c r="F9" s="243" t="s">
        <v>30</v>
      </c>
      <c r="G9" s="241" t="s">
        <v>33</v>
      </c>
      <c r="H9" s="241" t="s">
        <v>34</v>
      </c>
      <c r="I9" s="243" t="s">
        <v>35</v>
      </c>
      <c r="J9" s="243" t="s">
        <v>31</v>
      </c>
      <c r="K9" s="244" t="s">
        <v>32</v>
      </c>
      <c r="L9" s="245" t="s">
        <v>2</v>
      </c>
      <c r="M9" s="246" t="s">
        <v>3</v>
      </c>
      <c r="O9" s="113" t="s">
        <v>69</v>
      </c>
    </row>
    <row r="10" spans="1:15" x14ac:dyDescent="0.15">
      <c r="B10" s="33" t="s">
        <v>37</v>
      </c>
      <c r="C10" s="34"/>
      <c r="D10" s="34"/>
      <c r="E10" s="359">
        <v>2500</v>
      </c>
      <c r="F10" s="360">
        <v>0.2369</v>
      </c>
      <c r="G10" s="361">
        <v>6.2E-2</v>
      </c>
      <c r="H10" s="361">
        <v>1.4500000000000001E-2</v>
      </c>
      <c r="I10" s="362">
        <v>9852</v>
      </c>
      <c r="J10" s="362">
        <v>157</v>
      </c>
      <c r="K10" s="361">
        <v>8.0000000000000002E-3</v>
      </c>
    </row>
    <row r="11" spans="1:15" x14ac:dyDescent="0.15">
      <c r="A11" s="247" t="s">
        <v>121</v>
      </c>
      <c r="B11" s="247"/>
      <c r="C11" s="248"/>
      <c r="D11" s="249"/>
      <c r="E11" s="250">
        <f t="shared" ref="E11:E12" si="0">D11-($E$10*C11)</f>
        <v>0</v>
      </c>
      <c r="F11" s="251">
        <f t="shared" ref="F11:F12" si="1">$F$10*E11</f>
        <v>0</v>
      </c>
      <c r="G11" s="252">
        <f t="shared" ref="G11:G12" si="2">$G$10*E11</f>
        <v>0</v>
      </c>
      <c r="H11" s="252">
        <f t="shared" ref="H11:H12" si="3">$H$10*E11</f>
        <v>0</v>
      </c>
      <c r="I11" s="252">
        <f>C11*I10</f>
        <v>0</v>
      </c>
      <c r="J11" s="252">
        <f t="shared" ref="J11:J12" si="4">$J$10*C11</f>
        <v>0</v>
      </c>
      <c r="K11" s="252">
        <f t="shared" ref="K11:K12" si="5">$K$10*E11</f>
        <v>0</v>
      </c>
      <c r="L11" s="253">
        <f>SUM(E11:K11)</f>
        <v>0</v>
      </c>
      <c r="M11" s="254"/>
      <c r="O11" s="112">
        <f t="shared" ref="O11:O12" si="6">$E$10*C11</f>
        <v>0</v>
      </c>
    </row>
    <row r="12" spans="1:15" ht="13" thickBot="1" x14ac:dyDescent="0.2">
      <c r="A12" s="247" t="s">
        <v>121</v>
      </c>
      <c r="B12" s="247"/>
      <c r="C12" s="248"/>
      <c r="D12" s="255"/>
      <c r="E12" s="250">
        <f t="shared" si="0"/>
        <v>0</v>
      </c>
      <c r="F12" s="251">
        <f t="shared" si="1"/>
        <v>0</v>
      </c>
      <c r="G12" s="252">
        <f t="shared" si="2"/>
        <v>0</v>
      </c>
      <c r="H12" s="252">
        <f t="shared" si="3"/>
        <v>0</v>
      </c>
      <c r="I12" s="252">
        <f t="shared" ref="I12" si="7">$I$10*C12</f>
        <v>0</v>
      </c>
      <c r="J12" s="252">
        <f t="shared" si="4"/>
        <v>0</v>
      </c>
      <c r="K12" s="252">
        <f t="shared" si="5"/>
        <v>0</v>
      </c>
      <c r="L12" s="253">
        <f>SUM(E12:K12)</f>
        <v>0</v>
      </c>
      <c r="M12" s="254"/>
      <c r="O12" s="112">
        <f t="shared" si="6"/>
        <v>0</v>
      </c>
    </row>
    <row r="13" spans="1:15" ht="13" thickBot="1" x14ac:dyDescent="0.2">
      <c r="A13" s="38" t="s">
        <v>125</v>
      </c>
      <c r="B13" s="39" t="s">
        <v>4</v>
      </c>
      <c r="C13" s="40">
        <f>SUM(C11:$C12)</f>
        <v>0</v>
      </c>
      <c r="D13" s="41">
        <f>SUM(D11:$D12)</f>
        <v>0</v>
      </c>
      <c r="E13" s="42">
        <f t="shared" ref="E13:K13" si="8">SUM(E11:E12)</f>
        <v>0</v>
      </c>
      <c r="F13" s="43">
        <f t="shared" si="8"/>
        <v>0</v>
      </c>
      <c r="G13" s="43">
        <f t="shared" si="8"/>
        <v>0</v>
      </c>
      <c r="H13" s="43">
        <f t="shared" si="8"/>
        <v>0</v>
      </c>
      <c r="I13" s="43">
        <f t="shared" si="8"/>
        <v>0</v>
      </c>
      <c r="J13" s="43">
        <f t="shared" si="8"/>
        <v>0</v>
      </c>
      <c r="K13" s="43">
        <f t="shared" si="8"/>
        <v>0</v>
      </c>
      <c r="L13" s="115">
        <f>SUM(E13:K13)</f>
        <v>0</v>
      </c>
      <c r="M13" s="256">
        <f>B7-L13</f>
        <v>0</v>
      </c>
      <c r="O13" s="114">
        <f>SUM(O11:O12)</f>
        <v>0</v>
      </c>
    </row>
    <row r="14" spans="1:15" ht="30" customHeight="1" thickBot="1" x14ac:dyDescent="0.2">
      <c r="A14" s="45"/>
      <c r="B14" s="45"/>
      <c r="C14" s="46" t="s">
        <v>4</v>
      </c>
      <c r="D14" s="46" t="s">
        <v>4</v>
      </c>
      <c r="E14" s="46"/>
      <c r="F14" s="46" t="s">
        <v>4</v>
      </c>
      <c r="G14" s="46" t="s">
        <v>4</v>
      </c>
      <c r="H14" s="46" t="s">
        <v>4</v>
      </c>
      <c r="I14" s="46" t="s">
        <v>4</v>
      </c>
      <c r="J14" s="46" t="s">
        <v>4</v>
      </c>
      <c r="K14" s="46" t="s">
        <v>4</v>
      </c>
      <c r="L14" s="45"/>
      <c r="M14" s="257"/>
    </row>
    <row r="15" spans="1:15" s="2" customFormat="1" ht="42" customHeight="1" thickBot="1" x14ac:dyDescent="0.2">
      <c r="A15" s="239" t="s">
        <v>59</v>
      </c>
      <c r="B15" s="240" t="s">
        <v>28</v>
      </c>
      <c r="C15" s="30" t="s">
        <v>99</v>
      </c>
      <c r="D15" s="159" t="s">
        <v>98</v>
      </c>
      <c r="E15" s="242" t="s">
        <v>36</v>
      </c>
      <c r="F15" s="243" t="s">
        <v>30</v>
      </c>
      <c r="G15" s="241" t="s">
        <v>33</v>
      </c>
      <c r="H15" s="241" t="s">
        <v>34</v>
      </c>
      <c r="I15" s="243" t="s">
        <v>35</v>
      </c>
      <c r="J15" s="243" t="s">
        <v>31</v>
      </c>
      <c r="K15" s="244" t="s">
        <v>32</v>
      </c>
      <c r="L15" s="245" t="s">
        <v>2</v>
      </c>
      <c r="M15" s="246" t="s">
        <v>3</v>
      </c>
      <c r="O15" s="113" t="s">
        <v>69</v>
      </c>
    </row>
    <row r="16" spans="1:15" x14ac:dyDescent="0.15">
      <c r="B16" s="33" t="s">
        <v>37</v>
      </c>
      <c r="C16" s="34"/>
      <c r="D16" s="34"/>
      <c r="E16" s="359">
        <v>4200</v>
      </c>
      <c r="F16" s="360">
        <v>0.2369</v>
      </c>
      <c r="G16" s="361">
        <v>6.2E-2</v>
      </c>
      <c r="H16" s="361">
        <v>1.4500000000000001E-2</v>
      </c>
      <c r="I16" s="362">
        <v>9852</v>
      </c>
      <c r="J16" s="362">
        <v>157</v>
      </c>
      <c r="K16" s="361">
        <v>8.0000000000000002E-3</v>
      </c>
    </row>
    <row r="17" spans="1:15" x14ac:dyDescent="0.15">
      <c r="A17" s="247" t="s">
        <v>60</v>
      </c>
      <c r="B17" s="247"/>
      <c r="C17" s="248"/>
      <c r="D17" s="249"/>
      <c r="E17" s="250">
        <f t="shared" ref="E17:E26" si="9">D17-($E$10*C17)</f>
        <v>0</v>
      </c>
      <c r="F17" s="251">
        <f t="shared" ref="F17:F26" si="10">$F$10*E17</f>
        <v>0</v>
      </c>
      <c r="G17" s="252">
        <f t="shared" ref="G17:G26" si="11">$G$10*E17</f>
        <v>0</v>
      </c>
      <c r="H17" s="252">
        <f t="shared" ref="H17:H26" si="12">$H$10*E17</f>
        <v>0</v>
      </c>
      <c r="I17" s="252">
        <f t="shared" ref="I17:I26" si="13">$I$10*C17</f>
        <v>0</v>
      </c>
      <c r="J17" s="252">
        <f t="shared" ref="J17:J26" si="14">$J$10*C17</f>
        <v>0</v>
      </c>
      <c r="K17" s="252">
        <f t="shared" ref="K17:K26" si="15">$K$10*E17</f>
        <v>0</v>
      </c>
      <c r="L17" s="253">
        <f>SUM(E17:K17)</f>
        <v>0</v>
      </c>
      <c r="M17" s="254"/>
      <c r="O17" s="112">
        <f t="shared" ref="O17:O26" si="16">$E$10*C17</f>
        <v>0</v>
      </c>
    </row>
    <row r="18" spans="1:15" x14ac:dyDescent="0.15">
      <c r="A18" s="247" t="s">
        <v>60</v>
      </c>
      <c r="B18" s="247"/>
      <c r="C18" s="248"/>
      <c r="D18" s="255"/>
      <c r="E18" s="250">
        <f t="shared" si="9"/>
        <v>0</v>
      </c>
      <c r="F18" s="251">
        <f t="shared" si="10"/>
        <v>0</v>
      </c>
      <c r="G18" s="252">
        <f t="shared" si="11"/>
        <v>0</v>
      </c>
      <c r="H18" s="252">
        <f t="shared" si="12"/>
        <v>0</v>
      </c>
      <c r="I18" s="252">
        <v>0</v>
      </c>
      <c r="J18" s="252">
        <f t="shared" si="14"/>
        <v>0</v>
      </c>
      <c r="K18" s="252">
        <f t="shared" si="15"/>
        <v>0</v>
      </c>
      <c r="L18" s="253">
        <f>SUM(E18:K18)</f>
        <v>0</v>
      </c>
      <c r="M18" s="254"/>
      <c r="O18" s="112">
        <f t="shared" si="16"/>
        <v>0</v>
      </c>
    </row>
    <row r="19" spans="1:15" x14ac:dyDescent="0.15">
      <c r="A19" s="247" t="s">
        <v>60</v>
      </c>
      <c r="B19" s="247"/>
      <c r="C19" s="248"/>
      <c r="D19" s="255"/>
      <c r="E19" s="250">
        <f t="shared" si="9"/>
        <v>0</v>
      </c>
      <c r="F19" s="251">
        <f t="shared" si="10"/>
        <v>0</v>
      </c>
      <c r="G19" s="252">
        <f t="shared" si="11"/>
        <v>0</v>
      </c>
      <c r="H19" s="252">
        <f t="shared" si="12"/>
        <v>0</v>
      </c>
      <c r="I19" s="252">
        <f t="shared" si="13"/>
        <v>0</v>
      </c>
      <c r="J19" s="252">
        <f t="shared" si="14"/>
        <v>0</v>
      </c>
      <c r="K19" s="252">
        <f t="shared" si="15"/>
        <v>0</v>
      </c>
      <c r="L19" s="253">
        <f>SUM(E19:K19)</f>
        <v>0</v>
      </c>
      <c r="M19" s="254"/>
      <c r="O19" s="112">
        <f t="shared" si="16"/>
        <v>0</v>
      </c>
    </row>
    <row r="20" spans="1:15" x14ac:dyDescent="0.15">
      <c r="A20" s="247" t="s">
        <v>60</v>
      </c>
      <c r="B20" s="247"/>
      <c r="C20" s="248"/>
      <c r="D20" s="255"/>
      <c r="E20" s="250">
        <f t="shared" si="9"/>
        <v>0</v>
      </c>
      <c r="F20" s="251">
        <f t="shared" si="10"/>
        <v>0</v>
      </c>
      <c r="G20" s="252">
        <f t="shared" si="11"/>
        <v>0</v>
      </c>
      <c r="H20" s="252">
        <f t="shared" si="12"/>
        <v>0</v>
      </c>
      <c r="I20" s="252">
        <f t="shared" si="13"/>
        <v>0</v>
      </c>
      <c r="J20" s="252">
        <f t="shared" si="14"/>
        <v>0</v>
      </c>
      <c r="K20" s="252">
        <f t="shared" si="15"/>
        <v>0</v>
      </c>
      <c r="L20" s="253">
        <f>SUM(E20:K20)</f>
        <v>0</v>
      </c>
      <c r="M20" s="254"/>
      <c r="O20" s="112">
        <f t="shared" si="16"/>
        <v>0</v>
      </c>
    </row>
    <row r="21" spans="1:15" x14ac:dyDescent="0.15">
      <c r="A21" s="247" t="s">
        <v>60</v>
      </c>
      <c r="B21" s="247"/>
      <c r="C21" s="248"/>
      <c r="D21" s="255"/>
      <c r="E21" s="250">
        <f t="shared" si="9"/>
        <v>0</v>
      </c>
      <c r="F21" s="251">
        <f t="shared" si="10"/>
        <v>0</v>
      </c>
      <c r="G21" s="252">
        <f t="shared" si="11"/>
        <v>0</v>
      </c>
      <c r="H21" s="252">
        <f t="shared" si="12"/>
        <v>0</v>
      </c>
      <c r="I21" s="252">
        <f t="shared" si="13"/>
        <v>0</v>
      </c>
      <c r="J21" s="252">
        <f t="shared" si="14"/>
        <v>0</v>
      </c>
      <c r="K21" s="252">
        <f t="shared" si="15"/>
        <v>0</v>
      </c>
      <c r="L21" s="253">
        <f>SUM(E21:K21)</f>
        <v>0</v>
      </c>
      <c r="M21" s="254"/>
      <c r="O21" s="112">
        <f t="shared" si="16"/>
        <v>0</v>
      </c>
    </row>
    <row r="22" spans="1:15" x14ac:dyDescent="0.15">
      <c r="A22" s="247" t="s">
        <v>60</v>
      </c>
      <c r="B22" s="247"/>
      <c r="C22" s="248"/>
      <c r="D22" s="255"/>
      <c r="E22" s="250">
        <f t="shared" si="9"/>
        <v>0</v>
      </c>
      <c r="F22" s="251">
        <f t="shared" si="10"/>
        <v>0</v>
      </c>
      <c r="G22" s="252">
        <f t="shared" si="11"/>
        <v>0</v>
      </c>
      <c r="H22" s="252">
        <f t="shared" si="12"/>
        <v>0</v>
      </c>
      <c r="I22" s="252">
        <f t="shared" si="13"/>
        <v>0</v>
      </c>
      <c r="J22" s="252">
        <f t="shared" si="14"/>
        <v>0</v>
      </c>
      <c r="K22" s="252">
        <f t="shared" si="15"/>
        <v>0</v>
      </c>
      <c r="L22" s="253">
        <f>SUM(E21:K21)</f>
        <v>0</v>
      </c>
      <c r="M22" s="254"/>
      <c r="O22" s="112">
        <f t="shared" si="16"/>
        <v>0</v>
      </c>
    </row>
    <row r="23" spans="1:15" x14ac:dyDescent="0.15">
      <c r="A23" s="247" t="s">
        <v>60</v>
      </c>
      <c r="B23" s="247"/>
      <c r="C23" s="248"/>
      <c r="D23" s="255"/>
      <c r="E23" s="250">
        <f t="shared" si="9"/>
        <v>0</v>
      </c>
      <c r="F23" s="251">
        <f t="shared" si="10"/>
        <v>0</v>
      </c>
      <c r="G23" s="252">
        <f t="shared" si="11"/>
        <v>0</v>
      </c>
      <c r="H23" s="252">
        <f t="shared" si="12"/>
        <v>0</v>
      </c>
      <c r="I23" s="252">
        <f t="shared" si="13"/>
        <v>0</v>
      </c>
      <c r="J23" s="252">
        <f t="shared" si="14"/>
        <v>0</v>
      </c>
      <c r="K23" s="252">
        <f t="shared" si="15"/>
        <v>0</v>
      </c>
      <c r="L23" s="253">
        <f>SUM(E22:K22)</f>
        <v>0</v>
      </c>
      <c r="M23" s="254"/>
      <c r="O23" s="112">
        <f t="shared" si="16"/>
        <v>0</v>
      </c>
    </row>
    <row r="24" spans="1:15" x14ac:dyDescent="0.15">
      <c r="A24" s="247" t="s">
        <v>60</v>
      </c>
      <c r="B24" s="247"/>
      <c r="C24" s="248"/>
      <c r="D24" s="255"/>
      <c r="E24" s="250">
        <f t="shared" si="9"/>
        <v>0</v>
      </c>
      <c r="F24" s="251">
        <f t="shared" si="10"/>
        <v>0</v>
      </c>
      <c r="G24" s="252">
        <f t="shared" si="11"/>
        <v>0</v>
      </c>
      <c r="H24" s="252">
        <f t="shared" si="12"/>
        <v>0</v>
      </c>
      <c r="I24" s="252">
        <f t="shared" si="13"/>
        <v>0</v>
      </c>
      <c r="J24" s="252">
        <f t="shared" si="14"/>
        <v>0</v>
      </c>
      <c r="K24" s="252">
        <f t="shared" si="15"/>
        <v>0</v>
      </c>
      <c r="L24" s="253">
        <f>SUM(E23:K23)</f>
        <v>0</v>
      </c>
      <c r="M24" s="254"/>
      <c r="O24" s="112">
        <f t="shared" si="16"/>
        <v>0</v>
      </c>
    </row>
    <row r="25" spans="1:15" x14ac:dyDescent="0.15">
      <c r="A25" s="247" t="s">
        <v>60</v>
      </c>
      <c r="B25" s="247"/>
      <c r="C25" s="248"/>
      <c r="D25" s="255"/>
      <c r="E25" s="250">
        <f t="shared" si="9"/>
        <v>0</v>
      </c>
      <c r="F25" s="251">
        <f t="shared" si="10"/>
        <v>0</v>
      </c>
      <c r="G25" s="252">
        <f t="shared" si="11"/>
        <v>0</v>
      </c>
      <c r="H25" s="252">
        <f t="shared" si="12"/>
        <v>0</v>
      </c>
      <c r="I25" s="252">
        <f t="shared" si="13"/>
        <v>0</v>
      </c>
      <c r="J25" s="252">
        <f t="shared" si="14"/>
        <v>0</v>
      </c>
      <c r="K25" s="252">
        <f t="shared" si="15"/>
        <v>0</v>
      </c>
      <c r="L25" s="253">
        <f>SUM(E24:K24)</f>
        <v>0</v>
      </c>
      <c r="M25" s="254"/>
      <c r="O25" s="112">
        <f t="shared" si="16"/>
        <v>0</v>
      </c>
    </row>
    <row r="26" spans="1:15" ht="13" thickBot="1" x14ac:dyDescent="0.2">
      <c r="A26" s="247" t="s">
        <v>60</v>
      </c>
      <c r="B26" s="247"/>
      <c r="C26" s="248"/>
      <c r="D26" s="255"/>
      <c r="E26" s="250">
        <f t="shared" si="9"/>
        <v>0</v>
      </c>
      <c r="F26" s="258">
        <f t="shared" si="10"/>
        <v>0</v>
      </c>
      <c r="G26" s="259">
        <f t="shared" si="11"/>
        <v>0</v>
      </c>
      <c r="H26" s="259">
        <f t="shared" si="12"/>
        <v>0</v>
      </c>
      <c r="I26" s="259">
        <f t="shared" si="13"/>
        <v>0</v>
      </c>
      <c r="J26" s="259">
        <f t="shared" si="14"/>
        <v>0</v>
      </c>
      <c r="K26" s="259">
        <f t="shared" si="15"/>
        <v>0</v>
      </c>
      <c r="L26" s="260">
        <f>SUM(E25:K25)</f>
        <v>0</v>
      </c>
      <c r="M26" s="254"/>
      <c r="O26" s="112">
        <f t="shared" si="16"/>
        <v>0</v>
      </c>
    </row>
    <row r="27" spans="1:15" ht="13" thickBot="1" x14ac:dyDescent="0.2">
      <c r="A27" s="38" t="s">
        <v>27</v>
      </c>
      <c r="B27" s="39" t="s">
        <v>4</v>
      </c>
      <c r="C27" s="40">
        <f>SUM(C17:$C26)</f>
        <v>0</v>
      </c>
      <c r="D27" s="41">
        <f>SUM(D17:$D26)</f>
        <v>0</v>
      </c>
      <c r="E27" s="42">
        <f t="shared" ref="E27:K27" si="17">SUM(E17:E26)</f>
        <v>0</v>
      </c>
      <c r="F27" s="43">
        <f t="shared" si="17"/>
        <v>0</v>
      </c>
      <c r="G27" s="43">
        <f t="shared" si="17"/>
        <v>0</v>
      </c>
      <c r="H27" s="43">
        <f t="shared" si="17"/>
        <v>0</v>
      </c>
      <c r="I27" s="43">
        <f t="shared" si="17"/>
        <v>0</v>
      </c>
      <c r="J27" s="43">
        <f t="shared" si="17"/>
        <v>0</v>
      </c>
      <c r="K27" s="43">
        <f t="shared" si="17"/>
        <v>0</v>
      </c>
      <c r="L27" s="115">
        <f>SUM(E27:K27)</f>
        <v>0</v>
      </c>
      <c r="M27" s="256">
        <f>M13-L27</f>
        <v>0</v>
      </c>
      <c r="O27" s="114">
        <f>SUM(O17:O26)</f>
        <v>0</v>
      </c>
    </row>
    <row r="28" spans="1:15" ht="30" customHeight="1" x14ac:dyDescent="0.15">
      <c r="A28" s="45"/>
      <c r="B28" s="45"/>
      <c r="C28" s="46" t="s">
        <v>4</v>
      </c>
      <c r="D28" s="46" t="s">
        <v>4</v>
      </c>
      <c r="E28" s="46"/>
      <c r="F28" s="46" t="s">
        <v>4</v>
      </c>
      <c r="G28" s="46" t="s">
        <v>4</v>
      </c>
      <c r="H28" s="46" t="s">
        <v>4</v>
      </c>
      <c r="I28" s="46" t="s">
        <v>4</v>
      </c>
      <c r="J28" s="46" t="s">
        <v>4</v>
      </c>
      <c r="K28" s="46" t="s">
        <v>4</v>
      </c>
      <c r="L28" s="45"/>
      <c r="M28" s="257"/>
    </row>
    <row r="29" spans="1:15" s="3" customFormat="1" ht="26" customHeight="1" x14ac:dyDescent="0.15">
      <c r="A29" s="239" t="s">
        <v>59</v>
      </c>
      <c r="B29" s="240" t="s">
        <v>29</v>
      </c>
      <c r="C29" s="240" t="s">
        <v>1</v>
      </c>
      <c r="D29" s="241" t="s">
        <v>41</v>
      </c>
      <c r="E29" s="241" t="s">
        <v>39</v>
      </c>
      <c r="F29" s="242" t="s">
        <v>42</v>
      </c>
      <c r="G29" s="241" t="s">
        <v>33</v>
      </c>
      <c r="H29" s="241" t="s">
        <v>34</v>
      </c>
      <c r="I29" s="261"/>
      <c r="J29" s="261"/>
      <c r="K29" s="244" t="s">
        <v>32</v>
      </c>
      <c r="L29" s="262" t="s">
        <v>2</v>
      </c>
      <c r="M29" s="263" t="s">
        <v>3</v>
      </c>
    </row>
    <row r="30" spans="1:15" s="2" customFormat="1" x14ac:dyDescent="0.15">
      <c r="B30" s="4" t="s">
        <v>40</v>
      </c>
      <c r="C30" s="5"/>
      <c r="D30" s="5"/>
      <c r="E30" s="366" t="s">
        <v>147</v>
      </c>
      <c r="F30" s="49"/>
      <c r="G30" s="363">
        <v>6.2E-2</v>
      </c>
      <c r="H30" s="363">
        <v>1.4500000000000001E-2</v>
      </c>
      <c r="I30" s="364"/>
      <c r="J30" s="364"/>
      <c r="K30" s="363">
        <v>8.0000000000000002E-3</v>
      </c>
      <c r="M30" s="264"/>
    </row>
    <row r="31" spans="1:15" x14ac:dyDescent="0.15">
      <c r="A31" s="247" t="s">
        <v>64</v>
      </c>
      <c r="B31" s="247"/>
      <c r="C31" s="265"/>
      <c r="D31" s="266"/>
      <c r="E31" s="6">
        <v>180</v>
      </c>
      <c r="F31" s="267">
        <f>E31*D31</f>
        <v>0</v>
      </c>
      <c r="G31" s="268">
        <f t="shared" ref="G31:G37" si="18">$G$10*F31</f>
        <v>0</v>
      </c>
      <c r="H31" s="268">
        <f t="shared" ref="H31:H37" si="19">$H$10*F31</f>
        <v>0</v>
      </c>
      <c r="I31" s="252"/>
      <c r="J31" s="269"/>
      <c r="K31" s="268">
        <f t="shared" ref="K31:K37" si="20">$K$10*F31</f>
        <v>0</v>
      </c>
      <c r="L31" s="253">
        <f t="shared" ref="L31:L38" si="21">SUM(F31:K31)</f>
        <v>0</v>
      </c>
      <c r="M31" s="254"/>
    </row>
    <row r="32" spans="1:15" x14ac:dyDescent="0.15">
      <c r="A32" s="247" t="s">
        <v>64</v>
      </c>
      <c r="B32" s="247"/>
      <c r="C32" s="248"/>
      <c r="D32" s="270"/>
      <c r="E32" s="51">
        <v>180</v>
      </c>
      <c r="F32" s="267">
        <f>E32*D32</f>
        <v>0</v>
      </c>
      <c r="G32" s="268">
        <f t="shared" si="18"/>
        <v>0</v>
      </c>
      <c r="H32" s="268">
        <f t="shared" si="19"/>
        <v>0</v>
      </c>
      <c r="I32" s="252"/>
      <c r="J32" s="269"/>
      <c r="K32" s="268">
        <f t="shared" si="20"/>
        <v>0</v>
      </c>
      <c r="L32" s="253">
        <f t="shared" si="21"/>
        <v>0</v>
      </c>
      <c r="M32" s="254"/>
    </row>
    <row r="33" spans="1:13" x14ac:dyDescent="0.15">
      <c r="A33" s="247" t="s">
        <v>64</v>
      </c>
      <c r="B33" s="247"/>
      <c r="C33" s="248"/>
      <c r="D33" s="272"/>
      <c r="E33" s="51">
        <v>180</v>
      </c>
      <c r="F33" s="267">
        <f>E33*D33</f>
        <v>0</v>
      </c>
      <c r="G33" s="268">
        <f t="shared" si="18"/>
        <v>0</v>
      </c>
      <c r="H33" s="268">
        <f t="shared" si="19"/>
        <v>0</v>
      </c>
      <c r="I33" s="252"/>
      <c r="J33" s="269"/>
      <c r="K33" s="268">
        <f t="shared" si="20"/>
        <v>0</v>
      </c>
      <c r="L33" s="253">
        <f t="shared" si="21"/>
        <v>0</v>
      </c>
      <c r="M33" s="254"/>
    </row>
    <row r="34" spans="1:13" x14ac:dyDescent="0.15">
      <c r="A34" s="247" t="s">
        <v>64</v>
      </c>
      <c r="B34" s="247"/>
      <c r="C34" s="248"/>
      <c r="D34" s="272"/>
      <c r="E34" s="51">
        <v>180</v>
      </c>
      <c r="F34" s="267">
        <f>E34*D34</f>
        <v>0</v>
      </c>
      <c r="G34" s="268">
        <f t="shared" si="18"/>
        <v>0</v>
      </c>
      <c r="H34" s="268">
        <f t="shared" si="19"/>
        <v>0</v>
      </c>
      <c r="I34" s="252"/>
      <c r="J34" s="269"/>
      <c r="K34" s="268">
        <f t="shared" si="20"/>
        <v>0</v>
      </c>
      <c r="L34" s="253">
        <f t="shared" si="21"/>
        <v>0</v>
      </c>
      <c r="M34" s="254"/>
    </row>
    <row r="35" spans="1:13" x14ac:dyDescent="0.15">
      <c r="A35" s="247" t="s">
        <v>64</v>
      </c>
      <c r="B35" s="247"/>
      <c r="C35" s="248"/>
      <c r="D35" s="272"/>
      <c r="E35" s="51">
        <v>180</v>
      </c>
      <c r="F35" s="267">
        <f>E34*D35</f>
        <v>0</v>
      </c>
      <c r="G35" s="268">
        <f t="shared" si="18"/>
        <v>0</v>
      </c>
      <c r="H35" s="268">
        <f t="shared" si="19"/>
        <v>0</v>
      </c>
      <c r="I35" s="252"/>
      <c r="J35" s="269"/>
      <c r="K35" s="268">
        <f t="shared" si="20"/>
        <v>0</v>
      </c>
      <c r="L35" s="253">
        <f t="shared" si="21"/>
        <v>0</v>
      </c>
      <c r="M35" s="254"/>
    </row>
    <row r="36" spans="1:13" x14ac:dyDescent="0.15">
      <c r="A36" s="247" t="s">
        <v>64</v>
      </c>
      <c r="B36" s="247"/>
      <c r="C36" s="248"/>
      <c r="D36" s="272"/>
      <c r="E36" s="271">
        <v>180</v>
      </c>
      <c r="F36" s="267">
        <f t="shared" ref="F36:F37" si="22">E36*D36</f>
        <v>0</v>
      </c>
      <c r="G36" s="268">
        <f t="shared" si="18"/>
        <v>0</v>
      </c>
      <c r="H36" s="268">
        <f t="shared" si="19"/>
        <v>0</v>
      </c>
      <c r="I36" s="252"/>
      <c r="J36" s="269"/>
      <c r="K36" s="268">
        <f t="shared" si="20"/>
        <v>0</v>
      </c>
      <c r="L36" s="253">
        <f t="shared" si="21"/>
        <v>0</v>
      </c>
      <c r="M36" s="254"/>
    </row>
    <row r="37" spans="1:13" ht="13" thickBot="1" x14ac:dyDescent="0.2">
      <c r="A37" s="247" t="s">
        <v>64</v>
      </c>
      <c r="B37" s="247"/>
      <c r="C37" s="248"/>
      <c r="D37" s="272"/>
      <c r="E37" s="271">
        <v>180</v>
      </c>
      <c r="F37" s="267">
        <f t="shared" si="22"/>
        <v>0</v>
      </c>
      <c r="G37" s="273">
        <f t="shared" si="18"/>
        <v>0</v>
      </c>
      <c r="H37" s="273">
        <f t="shared" si="19"/>
        <v>0</v>
      </c>
      <c r="I37" s="259"/>
      <c r="J37" s="274"/>
      <c r="K37" s="273">
        <f t="shared" si="20"/>
        <v>0</v>
      </c>
      <c r="L37" s="260">
        <f t="shared" si="21"/>
        <v>0</v>
      </c>
      <c r="M37" s="254"/>
    </row>
    <row r="38" spans="1:13" s="64" customFormat="1" ht="18" customHeight="1" thickBot="1" x14ac:dyDescent="0.2">
      <c r="A38" s="55" t="s">
        <v>50</v>
      </c>
      <c r="B38" s="56" t="s">
        <v>4</v>
      </c>
      <c r="C38" s="40">
        <f>SUM(C31:$C37)</f>
        <v>0</v>
      </c>
      <c r="D38" s="57"/>
      <c r="E38" s="57"/>
      <c r="F38" s="58">
        <f>SUM(F31:F37)</f>
        <v>0</v>
      </c>
      <c r="G38" s="59">
        <f>SUM(G31:G37)</f>
        <v>0</v>
      </c>
      <c r="H38" s="59">
        <f>SUM(H31:H37)</f>
        <v>0</v>
      </c>
      <c r="I38" s="59"/>
      <c r="J38" s="60"/>
      <c r="K38" s="61">
        <f>SUM(K31:K37)</f>
        <v>0</v>
      </c>
      <c r="L38" s="62">
        <f t="shared" si="21"/>
        <v>0</v>
      </c>
      <c r="M38" s="256">
        <f>M27-L38</f>
        <v>0</v>
      </c>
    </row>
    <row r="39" spans="1:13" s="66" customFormat="1" ht="11" customHeight="1" x14ac:dyDescent="0.15">
      <c r="A39" s="65" t="s">
        <v>4</v>
      </c>
      <c r="C39" s="67" t="s">
        <v>4</v>
      </c>
      <c r="D39" s="67" t="s">
        <v>4</v>
      </c>
      <c r="E39" s="67"/>
      <c r="F39" s="68" t="s">
        <v>4</v>
      </c>
      <c r="G39" s="68" t="s">
        <v>4</v>
      </c>
      <c r="H39" s="68" t="s">
        <v>4</v>
      </c>
      <c r="I39" s="68" t="s">
        <v>4</v>
      </c>
      <c r="J39" s="68" t="s">
        <v>4</v>
      </c>
      <c r="K39" s="68" t="s">
        <v>4</v>
      </c>
      <c r="M39" s="275"/>
    </row>
    <row r="40" spans="1:13" ht="18" customHeight="1" x14ac:dyDescent="0.15">
      <c r="A40" s="26"/>
      <c r="C40" s="25"/>
      <c r="D40" s="69"/>
      <c r="E40" s="69"/>
      <c r="F40" s="70"/>
      <c r="G40" s="71"/>
      <c r="H40" s="25"/>
      <c r="I40" s="25"/>
      <c r="J40" s="25"/>
      <c r="K40" s="25"/>
    </row>
    <row r="41" spans="1:13" ht="30" customHeight="1" x14ac:dyDescent="0.15">
      <c r="A41" s="377" t="s">
        <v>100</v>
      </c>
      <c r="B41" s="377"/>
      <c r="C41" s="377"/>
      <c r="D41" s="377"/>
      <c r="E41" s="377"/>
      <c r="F41" s="377"/>
      <c r="G41" s="377"/>
      <c r="H41" s="377"/>
      <c r="I41" s="377"/>
      <c r="J41" s="377"/>
      <c r="K41" s="25"/>
    </row>
    <row r="42" spans="1:13" s="3" customFormat="1" ht="26" customHeight="1" x14ac:dyDescent="0.2">
      <c r="A42" s="239" t="s">
        <v>59</v>
      </c>
      <c r="B42" s="241" t="s">
        <v>87</v>
      </c>
      <c r="C42" s="241" t="s">
        <v>38</v>
      </c>
      <c r="D42" s="241" t="s">
        <v>55</v>
      </c>
      <c r="E42" s="242" t="s">
        <v>56</v>
      </c>
      <c r="F42" s="261" t="s">
        <v>30</v>
      </c>
      <c r="G42" s="241" t="s">
        <v>57</v>
      </c>
      <c r="H42" s="241" t="s">
        <v>34</v>
      </c>
      <c r="I42" s="244" t="s">
        <v>32</v>
      </c>
      <c r="J42" s="276" t="s">
        <v>2</v>
      </c>
      <c r="K42" s="21"/>
      <c r="M42" s="277"/>
    </row>
    <row r="43" spans="1:13" s="2" customFormat="1" ht="16" x14ac:dyDescent="0.2">
      <c r="B43" s="4"/>
      <c r="C43" s="5"/>
      <c r="D43" s="5"/>
      <c r="E43" s="49"/>
      <c r="F43" s="365">
        <v>0.2369</v>
      </c>
      <c r="G43" s="363">
        <v>6.2E-2</v>
      </c>
      <c r="H43" s="363">
        <v>1.4500000000000001E-2</v>
      </c>
      <c r="I43" s="363">
        <v>8.0000000000000002E-3</v>
      </c>
      <c r="K43" s="21"/>
      <c r="M43" s="264"/>
    </row>
    <row r="44" spans="1:13" ht="16" x14ac:dyDescent="0.2">
      <c r="A44" s="247" t="s">
        <v>92</v>
      </c>
      <c r="B44" s="247"/>
      <c r="C44" s="278"/>
      <c r="D44" s="279"/>
      <c r="E44" s="267">
        <f t="shared" ref="E44:E58" si="23">C44*D44</f>
        <v>0</v>
      </c>
      <c r="F44" s="280">
        <f>$F$43*E44</f>
        <v>0</v>
      </c>
      <c r="G44" s="268">
        <f>$G$43*E44</f>
        <v>0</v>
      </c>
      <c r="H44" s="268">
        <f>$H$43*E44</f>
        <v>0</v>
      </c>
      <c r="I44" s="268">
        <f>$I$43*E44</f>
        <v>0</v>
      </c>
      <c r="J44" s="253">
        <f t="shared" ref="J44:J59" si="24">SUM(E44:I44)</f>
        <v>0</v>
      </c>
      <c r="K44" s="21"/>
    </row>
    <row r="45" spans="1:13" ht="16" x14ac:dyDescent="0.2">
      <c r="A45" s="247"/>
      <c r="B45" s="247"/>
      <c r="C45" s="272"/>
      <c r="D45" s="248"/>
      <c r="E45" s="267">
        <f t="shared" si="23"/>
        <v>0</v>
      </c>
      <c r="F45" s="251">
        <f t="shared" ref="F45:F58" si="25">$F$43*E45</f>
        <v>0</v>
      </c>
      <c r="G45" s="268">
        <f t="shared" ref="G45:G58" si="26">$G$43*E45</f>
        <v>0</v>
      </c>
      <c r="H45" s="268">
        <f t="shared" ref="H45:H58" si="27">$H$43*E45</f>
        <v>0</v>
      </c>
      <c r="I45" s="268">
        <f t="shared" ref="I45:I58" si="28">$I$43*E45</f>
        <v>0</v>
      </c>
      <c r="J45" s="253">
        <f t="shared" si="24"/>
        <v>0</v>
      </c>
      <c r="K45" s="21"/>
    </row>
    <row r="46" spans="1:13" x14ac:dyDescent="0.15">
      <c r="A46" s="247"/>
      <c r="B46" s="247"/>
      <c r="C46" s="278"/>
      <c r="D46" s="248"/>
      <c r="E46" s="267">
        <f t="shared" si="23"/>
        <v>0</v>
      </c>
      <c r="F46" s="251">
        <f t="shared" si="25"/>
        <v>0</v>
      </c>
      <c r="G46" s="268">
        <f t="shared" si="26"/>
        <v>0</v>
      </c>
      <c r="H46" s="268">
        <f t="shared" si="27"/>
        <v>0</v>
      </c>
      <c r="I46" s="268">
        <f t="shared" si="28"/>
        <v>0</v>
      </c>
      <c r="J46" s="253">
        <f t="shared" si="24"/>
        <v>0</v>
      </c>
      <c r="K46" s="25"/>
    </row>
    <row r="47" spans="1:13" x14ac:dyDescent="0.15">
      <c r="A47" s="247"/>
      <c r="B47" s="247"/>
      <c r="C47" s="278"/>
      <c r="D47" s="248"/>
      <c r="E47" s="267">
        <f t="shared" si="23"/>
        <v>0</v>
      </c>
      <c r="F47" s="251">
        <f t="shared" si="25"/>
        <v>0</v>
      </c>
      <c r="G47" s="268">
        <f t="shared" si="26"/>
        <v>0</v>
      </c>
      <c r="H47" s="268">
        <f t="shared" si="27"/>
        <v>0</v>
      </c>
      <c r="I47" s="268">
        <f t="shared" si="28"/>
        <v>0</v>
      </c>
      <c r="J47" s="253">
        <f t="shared" si="24"/>
        <v>0</v>
      </c>
      <c r="K47" s="25" t="s">
        <v>4</v>
      </c>
    </row>
    <row r="48" spans="1:13" x14ac:dyDescent="0.15">
      <c r="A48" s="247"/>
      <c r="B48" s="247"/>
      <c r="C48" s="278"/>
      <c r="D48" s="248"/>
      <c r="E48" s="267">
        <f t="shared" si="23"/>
        <v>0</v>
      </c>
      <c r="F48" s="251">
        <f t="shared" si="25"/>
        <v>0</v>
      </c>
      <c r="G48" s="268">
        <f t="shared" si="26"/>
        <v>0</v>
      </c>
      <c r="H48" s="268">
        <f t="shared" si="27"/>
        <v>0</v>
      </c>
      <c r="I48" s="268">
        <f t="shared" si="28"/>
        <v>0</v>
      </c>
      <c r="J48" s="253">
        <f t="shared" si="24"/>
        <v>0</v>
      </c>
      <c r="K48" s="25" t="s">
        <v>4</v>
      </c>
    </row>
    <row r="49" spans="1:13" x14ac:dyDescent="0.15">
      <c r="A49" s="247" t="s">
        <v>93</v>
      </c>
      <c r="B49" s="247"/>
      <c r="C49" s="272"/>
      <c r="D49" s="248"/>
      <c r="E49" s="267">
        <f t="shared" si="23"/>
        <v>0</v>
      </c>
      <c r="F49" s="251">
        <f t="shared" si="25"/>
        <v>0</v>
      </c>
      <c r="G49" s="268">
        <f t="shared" si="26"/>
        <v>0</v>
      </c>
      <c r="H49" s="268">
        <f t="shared" si="27"/>
        <v>0</v>
      </c>
      <c r="I49" s="268">
        <f t="shared" si="28"/>
        <v>0</v>
      </c>
      <c r="J49" s="253">
        <f t="shared" si="24"/>
        <v>0</v>
      </c>
      <c r="K49" s="25" t="s">
        <v>4</v>
      </c>
    </row>
    <row r="50" spans="1:13" x14ac:dyDescent="0.15">
      <c r="A50" s="247"/>
      <c r="B50" s="247"/>
      <c r="C50" s="272"/>
      <c r="D50" s="248"/>
      <c r="E50" s="267">
        <f t="shared" si="23"/>
        <v>0</v>
      </c>
      <c r="F50" s="251">
        <f t="shared" si="25"/>
        <v>0</v>
      </c>
      <c r="G50" s="268">
        <f t="shared" si="26"/>
        <v>0</v>
      </c>
      <c r="H50" s="268">
        <f t="shared" si="27"/>
        <v>0</v>
      </c>
      <c r="I50" s="268">
        <f t="shared" si="28"/>
        <v>0</v>
      </c>
      <c r="J50" s="253">
        <f t="shared" si="24"/>
        <v>0</v>
      </c>
      <c r="K50" s="25" t="s">
        <v>13</v>
      </c>
    </row>
    <row r="51" spans="1:13" x14ac:dyDescent="0.15">
      <c r="A51" s="247"/>
      <c r="B51" s="247"/>
      <c r="C51" s="272"/>
      <c r="D51" s="248"/>
      <c r="E51" s="267">
        <f t="shared" si="23"/>
        <v>0</v>
      </c>
      <c r="F51" s="251">
        <f t="shared" si="25"/>
        <v>0</v>
      </c>
      <c r="G51" s="268">
        <f t="shared" si="26"/>
        <v>0</v>
      </c>
      <c r="H51" s="268">
        <f t="shared" si="27"/>
        <v>0</v>
      </c>
      <c r="I51" s="268">
        <f t="shared" si="28"/>
        <v>0</v>
      </c>
      <c r="J51" s="253">
        <f t="shared" si="24"/>
        <v>0</v>
      </c>
      <c r="K51" s="25" t="s">
        <v>4</v>
      </c>
    </row>
    <row r="52" spans="1:13" x14ac:dyDescent="0.15">
      <c r="A52" s="247"/>
      <c r="B52" s="247"/>
      <c r="C52" s="272"/>
      <c r="D52" s="248"/>
      <c r="E52" s="267">
        <f t="shared" si="23"/>
        <v>0</v>
      </c>
      <c r="F52" s="251">
        <f t="shared" si="25"/>
        <v>0</v>
      </c>
      <c r="G52" s="268">
        <f t="shared" si="26"/>
        <v>0</v>
      </c>
      <c r="H52" s="268">
        <f t="shared" si="27"/>
        <v>0</v>
      </c>
      <c r="I52" s="268">
        <f t="shared" si="28"/>
        <v>0</v>
      </c>
      <c r="J52" s="253">
        <f t="shared" si="24"/>
        <v>0</v>
      </c>
      <c r="K52" s="25" t="s">
        <v>4</v>
      </c>
    </row>
    <row r="53" spans="1:13" x14ac:dyDescent="0.15">
      <c r="A53" s="247"/>
      <c r="B53" s="247"/>
      <c r="C53" s="272"/>
      <c r="D53" s="248"/>
      <c r="E53" s="267">
        <f t="shared" si="23"/>
        <v>0</v>
      </c>
      <c r="F53" s="251">
        <f t="shared" si="25"/>
        <v>0</v>
      </c>
      <c r="G53" s="268">
        <f t="shared" si="26"/>
        <v>0</v>
      </c>
      <c r="H53" s="268">
        <f t="shared" si="27"/>
        <v>0</v>
      </c>
      <c r="I53" s="268">
        <f t="shared" si="28"/>
        <v>0</v>
      </c>
      <c r="J53" s="253">
        <f t="shared" si="24"/>
        <v>0</v>
      </c>
      <c r="K53" s="25" t="s">
        <v>4</v>
      </c>
    </row>
    <row r="54" spans="1:13" x14ac:dyDescent="0.15">
      <c r="A54" s="247" t="s">
        <v>94</v>
      </c>
      <c r="B54" s="247"/>
      <c r="C54" s="272"/>
      <c r="D54" s="248"/>
      <c r="E54" s="267">
        <f t="shared" si="23"/>
        <v>0</v>
      </c>
      <c r="F54" s="251">
        <f t="shared" si="25"/>
        <v>0</v>
      </c>
      <c r="G54" s="268">
        <f t="shared" si="26"/>
        <v>0</v>
      </c>
      <c r="H54" s="268">
        <f t="shared" si="27"/>
        <v>0</v>
      </c>
      <c r="I54" s="268">
        <f t="shared" si="28"/>
        <v>0</v>
      </c>
      <c r="J54" s="253">
        <f t="shared" si="24"/>
        <v>0</v>
      </c>
      <c r="K54" s="25"/>
    </row>
    <row r="55" spans="1:13" x14ac:dyDescent="0.15">
      <c r="A55" s="247"/>
      <c r="B55" s="247"/>
      <c r="C55" s="272"/>
      <c r="D55" s="248"/>
      <c r="E55" s="267">
        <f t="shared" si="23"/>
        <v>0</v>
      </c>
      <c r="F55" s="251">
        <f t="shared" si="25"/>
        <v>0</v>
      </c>
      <c r="G55" s="268">
        <f t="shared" si="26"/>
        <v>0</v>
      </c>
      <c r="H55" s="268">
        <f t="shared" si="27"/>
        <v>0</v>
      </c>
      <c r="I55" s="268">
        <f t="shared" si="28"/>
        <v>0</v>
      </c>
      <c r="J55" s="253">
        <f t="shared" si="24"/>
        <v>0</v>
      </c>
      <c r="K55" s="25"/>
    </row>
    <row r="56" spans="1:13" x14ac:dyDescent="0.15">
      <c r="A56" s="247"/>
      <c r="B56" s="247"/>
      <c r="C56" s="272"/>
      <c r="D56" s="248"/>
      <c r="E56" s="267">
        <f t="shared" si="23"/>
        <v>0</v>
      </c>
      <c r="F56" s="251">
        <f t="shared" si="25"/>
        <v>0</v>
      </c>
      <c r="G56" s="268">
        <f t="shared" si="26"/>
        <v>0</v>
      </c>
      <c r="H56" s="268">
        <f t="shared" si="27"/>
        <v>0</v>
      </c>
      <c r="I56" s="268">
        <f t="shared" si="28"/>
        <v>0</v>
      </c>
      <c r="J56" s="253">
        <f t="shared" si="24"/>
        <v>0</v>
      </c>
      <c r="K56" s="25" t="s">
        <v>4</v>
      </c>
    </row>
    <row r="57" spans="1:13" x14ac:dyDescent="0.15">
      <c r="A57" s="247"/>
      <c r="B57" s="247"/>
      <c r="C57" s="272"/>
      <c r="D57" s="248"/>
      <c r="E57" s="267">
        <f t="shared" si="23"/>
        <v>0</v>
      </c>
      <c r="F57" s="251">
        <f t="shared" si="25"/>
        <v>0</v>
      </c>
      <c r="G57" s="268">
        <f t="shared" si="26"/>
        <v>0</v>
      </c>
      <c r="H57" s="268">
        <f t="shared" si="27"/>
        <v>0</v>
      </c>
      <c r="I57" s="268">
        <f t="shared" si="28"/>
        <v>0</v>
      </c>
      <c r="J57" s="253">
        <f t="shared" si="24"/>
        <v>0</v>
      </c>
      <c r="K57" s="25" t="s">
        <v>4</v>
      </c>
    </row>
    <row r="58" spans="1:13" ht="13" thickBot="1" x14ac:dyDescent="0.2">
      <c r="A58" s="247"/>
      <c r="B58" s="247"/>
      <c r="C58" s="272"/>
      <c r="D58" s="248"/>
      <c r="E58" s="267">
        <f t="shared" si="23"/>
        <v>0</v>
      </c>
      <c r="F58" s="251">
        <f t="shared" si="25"/>
        <v>0</v>
      </c>
      <c r="G58" s="268">
        <f t="shared" si="26"/>
        <v>0</v>
      </c>
      <c r="H58" s="268">
        <f t="shared" si="27"/>
        <v>0</v>
      </c>
      <c r="I58" s="268">
        <f t="shared" si="28"/>
        <v>0</v>
      </c>
      <c r="J58" s="253">
        <f t="shared" si="24"/>
        <v>0</v>
      </c>
      <c r="K58" s="25"/>
    </row>
    <row r="59" spans="1:13" s="64" customFormat="1" ht="13" thickBot="1" x14ac:dyDescent="0.2">
      <c r="A59" s="55" t="s">
        <v>127</v>
      </c>
      <c r="B59" s="56" t="s">
        <v>126</v>
      </c>
      <c r="C59" s="57"/>
      <c r="D59" s="57"/>
      <c r="E59" s="58">
        <f>SUM(E44:E58)</f>
        <v>0</v>
      </c>
      <c r="F59" s="59">
        <f>SUM(F44:F58)</f>
        <v>0</v>
      </c>
      <c r="G59" s="59">
        <f>SUM(G44:G58)</f>
        <v>0</v>
      </c>
      <c r="H59" s="59">
        <f>SUM(H44:H58)</f>
        <v>0</v>
      </c>
      <c r="I59" s="61">
        <f>SUM(I44:I58)</f>
        <v>0</v>
      </c>
      <c r="J59" s="121">
        <f t="shared" si="24"/>
        <v>0</v>
      </c>
      <c r="K59" s="25" t="s">
        <v>4</v>
      </c>
      <c r="M59" s="281"/>
    </row>
    <row r="60" spans="1:13" s="64" customFormat="1" ht="16" customHeight="1" x14ac:dyDescent="0.15">
      <c r="A60" s="74"/>
      <c r="B60" s="74"/>
      <c r="C60" s="75"/>
      <c r="D60" s="75"/>
      <c r="E60" s="382" t="s">
        <v>67</v>
      </c>
      <c r="F60" s="382"/>
      <c r="G60" s="382"/>
      <c r="H60" s="382"/>
      <c r="I60" s="382"/>
      <c r="J60" s="382"/>
      <c r="K60" s="382"/>
      <c r="L60" s="382"/>
      <c r="M60" s="382"/>
    </row>
    <row r="61" spans="1:13" s="64" customFormat="1" x14ac:dyDescent="0.15">
      <c r="A61" s="74"/>
      <c r="B61" s="74"/>
      <c r="C61" s="75"/>
      <c r="D61" s="75"/>
      <c r="E61" s="382"/>
      <c r="F61" s="382"/>
      <c r="G61" s="382"/>
      <c r="H61" s="382"/>
      <c r="I61" s="382"/>
      <c r="J61" s="382"/>
      <c r="K61" s="382"/>
      <c r="L61" s="382"/>
      <c r="M61" s="382"/>
    </row>
    <row r="62" spans="1:13" s="64" customFormat="1" ht="26" x14ac:dyDescent="0.15">
      <c r="A62" s="76"/>
      <c r="B62" s="7"/>
      <c r="C62" s="77"/>
      <c r="D62" s="78" t="s">
        <v>51</v>
      </c>
      <c r="E62" s="78"/>
      <c r="F62" s="79" t="s">
        <v>43</v>
      </c>
      <c r="G62" s="79" t="s">
        <v>44</v>
      </c>
      <c r="H62" s="79" t="s">
        <v>45</v>
      </c>
      <c r="I62" s="79" t="s">
        <v>46</v>
      </c>
      <c r="J62" s="79" t="s">
        <v>47</v>
      </c>
      <c r="K62" s="79" t="s">
        <v>48</v>
      </c>
      <c r="L62" s="8" t="s">
        <v>49</v>
      </c>
      <c r="M62" s="282" t="s">
        <v>3</v>
      </c>
    </row>
    <row r="63" spans="1:13" s="64" customFormat="1" x14ac:dyDescent="0.15">
      <c r="A63" s="26"/>
      <c r="B63" s="26" t="s">
        <v>4</v>
      </c>
      <c r="C63" s="283">
        <f>C13+C38</f>
        <v>0</v>
      </c>
      <c r="D63" s="284">
        <f>E13+F38+E59+E27</f>
        <v>0</v>
      </c>
      <c r="E63" s="285"/>
      <c r="F63" s="286">
        <f>F13+F59+F27</f>
        <v>0</v>
      </c>
      <c r="G63" s="286">
        <f>G13+G59+G27+G38</f>
        <v>0</v>
      </c>
      <c r="H63" s="286">
        <f>H13+H59+H27+H38</f>
        <v>0</v>
      </c>
      <c r="I63" s="286">
        <f>I27+I13</f>
        <v>0</v>
      </c>
      <c r="J63" s="286">
        <f>J27+J13</f>
        <v>0</v>
      </c>
      <c r="K63" s="286">
        <f>I59+K38+K27+K13</f>
        <v>0</v>
      </c>
      <c r="L63" s="287">
        <f>SUM(D63:K63)</f>
        <v>0</v>
      </c>
      <c r="M63" s="254">
        <f>M38-J59</f>
        <v>0</v>
      </c>
    </row>
    <row r="64" spans="1:13" s="64" customFormat="1" x14ac:dyDescent="0.15">
      <c r="A64" s="74"/>
      <c r="B64" s="74"/>
      <c r="C64" s="75"/>
      <c r="D64" s="75"/>
      <c r="E64" s="81"/>
      <c r="F64" s="81"/>
      <c r="G64" s="81"/>
      <c r="H64" s="81"/>
      <c r="I64" s="81"/>
      <c r="J64" s="82"/>
      <c r="K64" s="25"/>
      <c r="M64" s="281"/>
    </row>
    <row r="65" spans="1:13" s="64" customFormat="1" x14ac:dyDescent="0.15">
      <c r="A65" s="74"/>
      <c r="B65" s="74"/>
      <c r="C65" s="75"/>
      <c r="D65" s="75"/>
      <c r="E65" s="81"/>
      <c r="F65" s="81"/>
      <c r="G65" s="81"/>
      <c r="H65" s="81"/>
      <c r="I65" s="81"/>
      <c r="J65" s="82"/>
      <c r="K65" s="25"/>
      <c r="M65" s="281"/>
    </row>
    <row r="66" spans="1:13" s="64" customFormat="1" ht="16" x14ac:dyDescent="0.2">
      <c r="A66" s="26" t="s">
        <v>5</v>
      </c>
      <c r="B66" s="15"/>
      <c r="C66" s="25"/>
      <c r="D66" s="284">
        <f>D63</f>
        <v>0</v>
      </c>
      <c r="E66" s="69"/>
      <c r="F66" s="83"/>
      <c r="G66" s="23"/>
      <c r="H66" s="84"/>
      <c r="I66" s="84"/>
      <c r="J66" s="84"/>
      <c r="K66" s="288">
        <f>SUM(F63:K63)</f>
        <v>0</v>
      </c>
      <c r="L66" s="21"/>
      <c r="M66" s="238"/>
    </row>
    <row r="67" spans="1:13" s="64" customFormat="1" ht="17" thickBot="1" x14ac:dyDescent="0.25">
      <c r="A67" s="26" t="s">
        <v>6</v>
      </c>
      <c r="B67" s="15"/>
      <c r="C67" s="25"/>
      <c r="D67" s="289">
        <f>SUM(F63:K63)</f>
        <v>0</v>
      </c>
      <c r="E67" s="81"/>
      <c r="F67" s="85"/>
      <c r="G67" s="23"/>
      <c r="H67" s="84"/>
      <c r="I67" s="84"/>
      <c r="J67" s="84"/>
      <c r="K67" s="21"/>
      <c r="L67" s="21"/>
      <c r="M67" s="238"/>
    </row>
    <row r="68" spans="1:13" s="64" customFormat="1" ht="14" thickTop="1" thickBot="1" x14ac:dyDescent="0.2">
      <c r="A68" s="26" t="s">
        <v>7</v>
      </c>
      <c r="B68" s="15"/>
      <c r="C68" s="25"/>
      <c r="D68" s="86">
        <f>D66+D67</f>
        <v>0</v>
      </c>
      <c r="F68" s="83"/>
      <c r="G68" s="87"/>
      <c r="H68" s="23"/>
      <c r="I68" s="23"/>
      <c r="J68" s="23"/>
      <c r="K68" s="25"/>
      <c r="L68" s="15"/>
      <c r="M68" s="238"/>
    </row>
    <row r="69" spans="1:13" s="64" customFormat="1" ht="14" thickTop="1" thickBot="1" x14ac:dyDescent="0.2">
      <c r="A69" s="74"/>
      <c r="B69" s="74"/>
      <c r="C69" s="75"/>
      <c r="D69" s="75"/>
      <c r="F69" s="81"/>
      <c r="G69" s="81"/>
      <c r="H69" s="81"/>
      <c r="I69" s="81"/>
      <c r="J69" s="82"/>
      <c r="K69" s="25"/>
      <c r="M69" s="281"/>
    </row>
    <row r="70" spans="1:13" ht="17" thickBot="1" x14ac:dyDescent="0.25">
      <c r="A70" s="26"/>
      <c r="C70" s="25"/>
      <c r="D70" s="88"/>
      <c r="E70" s="69"/>
      <c r="F70" s="21"/>
      <c r="G70" s="21"/>
      <c r="H70" s="21"/>
      <c r="I70" s="21"/>
      <c r="J70" s="21"/>
      <c r="K70" s="25" t="s">
        <v>4</v>
      </c>
      <c r="M70" s="290" t="s">
        <v>3</v>
      </c>
    </row>
    <row r="71" spans="1:13" ht="16" x14ac:dyDescent="0.2">
      <c r="A71" s="35">
        <v>331</v>
      </c>
      <c r="B71" s="15" t="s">
        <v>8</v>
      </c>
      <c r="C71" s="90"/>
      <c r="D71" s="291">
        <v>0</v>
      </c>
      <c r="E71" s="91"/>
      <c r="F71" s="21"/>
      <c r="G71" s="21"/>
      <c r="H71" s="21"/>
      <c r="I71" s="21"/>
      <c r="J71" s="21"/>
      <c r="K71" s="26" t="s">
        <v>4</v>
      </c>
      <c r="M71" s="254">
        <f>M63-D71</f>
        <v>0</v>
      </c>
    </row>
    <row r="72" spans="1:13" ht="16" x14ac:dyDescent="0.2">
      <c r="A72" s="35">
        <v>334</v>
      </c>
      <c r="B72" s="25" t="s">
        <v>52</v>
      </c>
      <c r="C72" s="92"/>
      <c r="D72" s="291">
        <v>0</v>
      </c>
      <c r="E72" s="93"/>
      <c r="F72" s="21"/>
      <c r="G72" s="21"/>
      <c r="H72" s="21"/>
      <c r="I72" s="21"/>
      <c r="J72" s="21"/>
      <c r="K72" s="94" t="s">
        <v>4</v>
      </c>
      <c r="M72" s="254">
        <f t="shared" ref="M72:M89" si="29">M71-D72</f>
        <v>0</v>
      </c>
    </row>
    <row r="73" spans="1:13" x14ac:dyDescent="0.15">
      <c r="A73" s="35">
        <v>342</v>
      </c>
      <c r="B73" s="25" t="s">
        <v>53</v>
      </c>
      <c r="C73" s="92"/>
      <c r="D73" s="291">
        <v>0</v>
      </c>
      <c r="E73" s="91"/>
      <c r="F73" s="95"/>
      <c r="G73" s="25"/>
      <c r="H73" s="25"/>
      <c r="I73" s="25"/>
      <c r="J73" s="25"/>
      <c r="K73" s="26" t="s">
        <v>4</v>
      </c>
      <c r="M73" s="254">
        <f t="shared" si="29"/>
        <v>0</v>
      </c>
    </row>
    <row r="74" spans="1:13" x14ac:dyDescent="0.15">
      <c r="A74" s="73">
        <v>531</v>
      </c>
      <c r="B74" s="25" t="s">
        <v>9</v>
      </c>
      <c r="C74" s="96"/>
      <c r="D74" s="291">
        <v>0</v>
      </c>
      <c r="E74" s="91"/>
      <c r="F74" s="70"/>
      <c r="G74" s="25" t="s">
        <v>4</v>
      </c>
      <c r="H74" s="23"/>
      <c r="I74" s="97"/>
      <c r="J74" s="97"/>
      <c r="K74" s="26" t="s">
        <v>4</v>
      </c>
      <c r="M74" s="254">
        <f t="shared" si="29"/>
        <v>0</v>
      </c>
    </row>
    <row r="75" spans="1:13" x14ac:dyDescent="0.15">
      <c r="A75" s="73">
        <v>532</v>
      </c>
      <c r="B75" s="25" t="s">
        <v>10</v>
      </c>
      <c r="C75" s="96"/>
      <c r="D75" s="291">
        <v>0</v>
      </c>
      <c r="E75" s="91"/>
      <c r="F75" s="70"/>
      <c r="G75" s="25" t="s">
        <v>4</v>
      </c>
      <c r="H75" s="23"/>
      <c r="I75" s="97"/>
      <c r="J75" s="97"/>
      <c r="K75" s="26"/>
      <c r="M75" s="254">
        <f t="shared" si="29"/>
        <v>0</v>
      </c>
    </row>
    <row r="76" spans="1:13" x14ac:dyDescent="0.15">
      <c r="A76" s="73">
        <v>551</v>
      </c>
      <c r="B76" s="25" t="s">
        <v>11</v>
      </c>
      <c r="C76" s="96"/>
      <c r="D76" s="291">
        <v>0</v>
      </c>
      <c r="E76" s="91"/>
      <c r="F76" s="70"/>
      <c r="G76" s="25" t="s">
        <v>4</v>
      </c>
      <c r="H76" s="23"/>
      <c r="I76" s="97"/>
      <c r="J76" s="97"/>
      <c r="K76" s="26" t="s">
        <v>4</v>
      </c>
      <c r="M76" s="254">
        <f t="shared" si="29"/>
        <v>0</v>
      </c>
    </row>
    <row r="77" spans="1:13" x14ac:dyDescent="0.15">
      <c r="A77" s="73">
        <v>581</v>
      </c>
      <c r="B77" s="25" t="s">
        <v>12</v>
      </c>
      <c r="C77" s="96"/>
      <c r="D77" s="291">
        <v>0</v>
      </c>
      <c r="E77" s="91"/>
      <c r="F77" s="70"/>
      <c r="G77" s="25" t="s">
        <v>4</v>
      </c>
      <c r="H77" s="23"/>
      <c r="I77" s="97"/>
      <c r="J77" s="97"/>
      <c r="K77" s="25" t="s">
        <v>4</v>
      </c>
      <c r="M77" s="254">
        <f t="shared" si="29"/>
        <v>0</v>
      </c>
    </row>
    <row r="78" spans="1:13" x14ac:dyDescent="0.15">
      <c r="A78" s="73">
        <v>583</v>
      </c>
      <c r="B78" s="25" t="s">
        <v>54</v>
      </c>
      <c r="C78" s="96"/>
      <c r="D78" s="291">
        <v>0</v>
      </c>
      <c r="E78" s="91"/>
      <c r="F78" s="70"/>
      <c r="G78" s="25" t="s">
        <v>4</v>
      </c>
      <c r="H78" s="94"/>
      <c r="I78" s="98"/>
      <c r="J78" s="98"/>
      <c r="M78" s="254">
        <f t="shared" si="29"/>
        <v>0</v>
      </c>
    </row>
    <row r="79" spans="1:13" x14ac:dyDescent="0.15">
      <c r="A79" s="73">
        <v>599</v>
      </c>
      <c r="B79" s="25" t="s">
        <v>14</v>
      </c>
      <c r="C79" s="96"/>
      <c r="D79" s="291">
        <v>0</v>
      </c>
      <c r="E79" s="91"/>
      <c r="F79" s="70"/>
      <c r="G79" s="25" t="s">
        <v>4</v>
      </c>
      <c r="H79" s="25" t="s">
        <v>4</v>
      </c>
      <c r="I79" s="25" t="s">
        <v>4</v>
      </c>
      <c r="J79" s="25" t="s">
        <v>4</v>
      </c>
      <c r="M79" s="254">
        <f t="shared" si="29"/>
        <v>0</v>
      </c>
    </row>
    <row r="80" spans="1:13" x14ac:dyDescent="0.15">
      <c r="A80" s="73">
        <v>610</v>
      </c>
      <c r="B80" s="25" t="s">
        <v>15</v>
      </c>
      <c r="C80" s="96"/>
      <c r="D80" s="291">
        <v>0</v>
      </c>
      <c r="E80" s="91"/>
      <c r="F80" s="70"/>
      <c r="G80" s="25" t="s">
        <v>4</v>
      </c>
      <c r="H80" s="25" t="s">
        <v>4</v>
      </c>
      <c r="I80" s="25" t="s">
        <v>4</v>
      </c>
      <c r="J80" s="25" t="s">
        <v>4</v>
      </c>
      <c r="M80" s="254">
        <f t="shared" si="29"/>
        <v>0</v>
      </c>
    </row>
    <row r="81" spans="1:13" x14ac:dyDescent="0.15">
      <c r="A81" s="73">
        <v>630</v>
      </c>
      <c r="B81" s="25" t="s">
        <v>16</v>
      </c>
      <c r="C81" s="96"/>
      <c r="D81" s="291">
        <v>0</v>
      </c>
      <c r="E81" s="91"/>
      <c r="F81" s="70"/>
      <c r="G81" s="25"/>
      <c r="H81" s="25"/>
      <c r="I81" s="25"/>
      <c r="J81" s="25"/>
      <c r="M81" s="254">
        <f t="shared" si="29"/>
        <v>0</v>
      </c>
    </row>
    <row r="82" spans="1:13" x14ac:dyDescent="0.15">
      <c r="A82" s="73">
        <v>639</v>
      </c>
      <c r="B82" s="25" t="s">
        <v>17</v>
      </c>
      <c r="C82" s="99"/>
      <c r="D82" s="291">
        <v>0</v>
      </c>
      <c r="E82" s="91"/>
      <c r="F82" s="70"/>
      <c r="G82" s="25"/>
      <c r="H82" s="25"/>
      <c r="I82" s="25"/>
      <c r="J82" s="25"/>
      <c r="M82" s="254">
        <f t="shared" si="29"/>
        <v>0</v>
      </c>
    </row>
    <row r="83" spans="1:13" x14ac:dyDescent="0.15">
      <c r="A83" s="73">
        <v>641</v>
      </c>
      <c r="B83" s="25" t="s">
        <v>18</v>
      </c>
      <c r="C83" s="96"/>
      <c r="D83" s="291">
        <v>0</v>
      </c>
      <c r="E83" s="387"/>
      <c r="F83" s="388"/>
      <c r="G83" s="25" t="s">
        <v>4</v>
      </c>
      <c r="H83" s="25" t="s">
        <v>4</v>
      </c>
      <c r="I83" s="25" t="s">
        <v>4</v>
      </c>
      <c r="J83" s="25" t="s">
        <v>4</v>
      </c>
      <c r="M83" s="254">
        <f t="shared" si="29"/>
        <v>0</v>
      </c>
    </row>
    <row r="84" spans="1:13" x14ac:dyDescent="0.15">
      <c r="A84" s="73">
        <v>646</v>
      </c>
      <c r="B84" s="25" t="s">
        <v>19</v>
      </c>
      <c r="C84" s="96"/>
      <c r="D84" s="291">
        <v>0</v>
      </c>
      <c r="E84" s="91"/>
      <c r="F84" s="70" t="s">
        <v>4</v>
      </c>
      <c r="G84" s="25" t="s">
        <v>4</v>
      </c>
      <c r="H84" s="25" t="s">
        <v>4</v>
      </c>
      <c r="I84" s="25" t="s">
        <v>4</v>
      </c>
      <c r="J84" s="25" t="s">
        <v>4</v>
      </c>
      <c r="M84" s="254">
        <f t="shared" si="29"/>
        <v>0</v>
      </c>
    </row>
    <row r="85" spans="1:13" x14ac:dyDescent="0.15">
      <c r="A85" s="73">
        <v>650</v>
      </c>
      <c r="B85" s="25" t="s">
        <v>122</v>
      </c>
      <c r="C85" s="96"/>
      <c r="D85" s="291">
        <v>0</v>
      </c>
      <c r="E85" s="91"/>
      <c r="F85" s="70"/>
      <c r="G85" s="25"/>
      <c r="H85" s="25"/>
      <c r="I85" s="25"/>
      <c r="J85" s="25"/>
      <c r="M85" s="254">
        <f t="shared" si="29"/>
        <v>0</v>
      </c>
    </row>
    <row r="86" spans="1:13" x14ac:dyDescent="0.15">
      <c r="A86" s="73">
        <v>670</v>
      </c>
      <c r="B86" s="25" t="s">
        <v>20</v>
      </c>
      <c r="C86" s="96"/>
      <c r="D86" s="291">
        <v>0</v>
      </c>
      <c r="E86" s="91"/>
      <c r="F86" s="70" t="s">
        <v>4</v>
      </c>
      <c r="G86" s="25" t="s">
        <v>4</v>
      </c>
      <c r="H86" s="25" t="s">
        <v>4</v>
      </c>
      <c r="I86" s="25" t="s">
        <v>4</v>
      </c>
      <c r="J86" s="25" t="s">
        <v>4</v>
      </c>
      <c r="M86" s="254">
        <f t="shared" si="29"/>
        <v>0</v>
      </c>
    </row>
    <row r="87" spans="1:13" x14ac:dyDescent="0.15">
      <c r="A87" s="100">
        <v>730</v>
      </c>
      <c r="B87" s="25" t="s">
        <v>24</v>
      </c>
      <c r="C87" s="96"/>
      <c r="D87" s="291">
        <v>0</v>
      </c>
      <c r="E87" s="91"/>
      <c r="F87" s="70" t="s">
        <v>4</v>
      </c>
      <c r="G87" s="25" t="s">
        <v>4</v>
      </c>
      <c r="H87" s="25" t="s">
        <v>4</v>
      </c>
      <c r="I87" s="25" t="s">
        <v>4</v>
      </c>
      <c r="J87" s="25" t="s">
        <v>4</v>
      </c>
      <c r="M87" s="254">
        <f t="shared" si="29"/>
        <v>0</v>
      </c>
    </row>
    <row r="88" spans="1:13" x14ac:dyDescent="0.15">
      <c r="A88" s="100">
        <v>731</v>
      </c>
      <c r="B88" s="25" t="s">
        <v>25</v>
      </c>
      <c r="C88" s="96"/>
      <c r="D88" s="291">
        <v>0</v>
      </c>
      <c r="E88" s="91"/>
      <c r="F88" s="70" t="s">
        <v>4</v>
      </c>
      <c r="G88" s="25" t="s">
        <v>4</v>
      </c>
      <c r="H88" s="25" t="s">
        <v>4</v>
      </c>
      <c r="I88" s="25" t="s">
        <v>4</v>
      </c>
      <c r="J88" s="25" t="s">
        <v>4</v>
      </c>
      <c r="M88" s="254">
        <f t="shared" si="29"/>
        <v>0</v>
      </c>
    </row>
    <row r="89" spans="1:13" x14ac:dyDescent="0.15">
      <c r="A89" s="35">
        <v>810</v>
      </c>
      <c r="B89" s="25" t="s">
        <v>21</v>
      </c>
      <c r="C89" s="96"/>
      <c r="D89" s="291">
        <v>0</v>
      </c>
      <c r="E89" s="91"/>
      <c r="F89" s="101"/>
      <c r="G89" s="26"/>
      <c r="H89" s="26" t="s">
        <v>4</v>
      </c>
      <c r="I89" s="26" t="s">
        <v>4</v>
      </c>
      <c r="J89" s="26" t="s">
        <v>4</v>
      </c>
      <c r="M89" s="254">
        <f t="shared" si="29"/>
        <v>0</v>
      </c>
    </row>
    <row r="90" spans="1:13" ht="8" customHeight="1" x14ac:dyDescent="0.15">
      <c r="A90" s="65" t="s">
        <v>4</v>
      </c>
      <c r="B90" s="65" t="s">
        <v>4</v>
      </c>
      <c r="C90" s="65" t="s">
        <v>4</v>
      </c>
      <c r="D90" s="102"/>
      <c r="E90" s="103"/>
      <c r="F90" s="104" t="s">
        <v>4</v>
      </c>
      <c r="G90" s="65" t="s">
        <v>4</v>
      </c>
      <c r="H90" s="65" t="s">
        <v>4</v>
      </c>
      <c r="I90" s="65" t="s">
        <v>4</v>
      </c>
      <c r="J90" s="65" t="s">
        <v>4</v>
      </c>
      <c r="K90" s="66"/>
      <c r="L90" s="66"/>
      <c r="M90" s="292"/>
    </row>
    <row r="91" spans="1:13" x14ac:dyDescent="0.15">
      <c r="A91" s="26" t="s">
        <v>4</v>
      </c>
      <c r="B91" s="26" t="s">
        <v>4</v>
      </c>
      <c r="C91" s="26" t="s">
        <v>4</v>
      </c>
      <c r="D91" s="105"/>
      <c r="E91" s="106"/>
      <c r="F91" s="101" t="s">
        <v>4</v>
      </c>
      <c r="G91" s="26" t="s">
        <v>4</v>
      </c>
      <c r="H91" s="26" t="s">
        <v>4</v>
      </c>
      <c r="I91" s="26" t="s">
        <v>4</v>
      </c>
      <c r="J91" s="26" t="s">
        <v>4</v>
      </c>
    </row>
    <row r="92" spans="1:13" x14ac:dyDescent="0.15">
      <c r="A92" s="376" t="s">
        <v>63</v>
      </c>
      <c r="B92" s="376"/>
      <c r="C92" s="107"/>
      <c r="D92" s="319">
        <f>SUM(D71:D89)</f>
        <v>0</v>
      </c>
      <c r="E92" s="108"/>
      <c r="F92" s="101" t="s">
        <v>4</v>
      </c>
      <c r="G92" s="26" t="s">
        <v>4</v>
      </c>
      <c r="H92" s="26" t="s">
        <v>4</v>
      </c>
      <c r="I92" s="26" t="s">
        <v>4</v>
      </c>
      <c r="J92" s="26" t="s">
        <v>4</v>
      </c>
    </row>
    <row r="93" spans="1:13" x14ac:dyDescent="0.15">
      <c r="A93" s="26"/>
      <c r="B93" s="26"/>
      <c r="C93" s="26"/>
      <c r="D93" s="26"/>
      <c r="E93" s="94"/>
      <c r="F93" s="101"/>
      <c r="G93" s="26"/>
      <c r="H93" s="26"/>
      <c r="I93" s="26"/>
      <c r="J93" s="26"/>
    </row>
    <row r="94" spans="1:13" x14ac:dyDescent="0.15">
      <c r="A94" s="378" t="s">
        <v>86</v>
      </c>
      <c r="B94" s="378"/>
      <c r="C94" s="26" t="s">
        <v>4</v>
      </c>
      <c r="D94" s="319">
        <f>D68</f>
        <v>0</v>
      </c>
      <c r="E94" s="108"/>
      <c r="F94" s="101" t="s">
        <v>4</v>
      </c>
      <c r="G94" s="26" t="s">
        <v>4</v>
      </c>
      <c r="H94" s="26" t="s">
        <v>4</v>
      </c>
      <c r="I94" s="26" t="s">
        <v>4</v>
      </c>
      <c r="J94" s="26" t="s">
        <v>4</v>
      </c>
      <c r="M94" s="238">
        <f>M89</f>
        <v>0</v>
      </c>
    </row>
    <row r="95" spans="1:13" ht="13" thickBot="1" x14ac:dyDescent="0.2">
      <c r="B95" s="25"/>
      <c r="C95" s="23"/>
      <c r="D95" s="106"/>
      <c r="E95" s="106"/>
      <c r="F95" s="70" t="s">
        <v>4</v>
      </c>
      <c r="G95" s="25" t="s">
        <v>4</v>
      </c>
      <c r="H95" s="25" t="s">
        <v>4</v>
      </c>
      <c r="I95" s="25" t="s">
        <v>4</v>
      </c>
      <c r="J95" s="25" t="s">
        <v>4</v>
      </c>
    </row>
    <row r="96" spans="1:13" ht="16" customHeight="1" thickTop="1" thickBot="1" x14ac:dyDescent="0.2">
      <c r="A96" s="376" t="s">
        <v>22</v>
      </c>
      <c r="B96" s="376"/>
      <c r="D96" s="318">
        <f>D92+D94</f>
        <v>0</v>
      </c>
      <c r="E96" s="108"/>
      <c r="L96" s="293" t="s">
        <v>3</v>
      </c>
      <c r="M96" s="294">
        <f>M94</f>
        <v>0</v>
      </c>
    </row>
    <row r="97" spans="2:13" ht="18" thickTop="1" thickBot="1" x14ac:dyDescent="0.25">
      <c r="J97"/>
      <c r="K97"/>
      <c r="L97"/>
      <c r="M97"/>
    </row>
    <row r="98" spans="2:13" ht="28" thickBot="1" x14ac:dyDescent="0.25">
      <c r="C98" s="13" t="s">
        <v>23</v>
      </c>
      <c r="D98" s="320">
        <f>B7-D96</f>
        <v>0</v>
      </c>
      <c r="J98"/>
      <c r="K98"/>
      <c r="L98"/>
      <c r="M98"/>
    </row>
    <row r="99" spans="2:13" ht="17" thickBot="1" x14ac:dyDescent="0.25">
      <c r="J99"/>
      <c r="K99"/>
      <c r="L99"/>
      <c r="M99"/>
    </row>
    <row r="100" spans="2:13" ht="48" customHeight="1" x14ac:dyDescent="0.2">
      <c r="B100" s="383" t="s">
        <v>135</v>
      </c>
      <c r="C100" s="384"/>
      <c r="D100" s="350" t="s">
        <v>136</v>
      </c>
      <c r="E100" s="351" t="s">
        <v>137</v>
      </c>
      <c r="J100"/>
      <c r="K100"/>
      <c r="L100"/>
      <c r="M100"/>
    </row>
    <row r="101" spans="2:13" x14ac:dyDescent="0.15">
      <c r="B101" s="347"/>
      <c r="C101" s="340"/>
      <c r="D101" s="341">
        <f>L13/12+L27/12+L38/9</f>
        <v>0</v>
      </c>
      <c r="E101" s="348">
        <f>L13/12+L27/12+L38/11.5</f>
        <v>0</v>
      </c>
    </row>
    <row r="102" spans="2:13" x14ac:dyDescent="0.15">
      <c r="B102" s="352" t="s">
        <v>142</v>
      </c>
      <c r="C102" s="340"/>
      <c r="D102" s="340"/>
      <c r="E102" s="349"/>
    </row>
    <row r="103" spans="2:13" ht="26" customHeight="1" x14ac:dyDescent="0.15">
      <c r="B103" s="385" t="s">
        <v>138</v>
      </c>
      <c r="C103" s="386"/>
      <c r="D103" s="353"/>
      <c r="E103" s="354"/>
    </row>
    <row r="104" spans="2:13" ht="22" customHeight="1" x14ac:dyDescent="0.15">
      <c r="B104" s="370" t="s">
        <v>139</v>
      </c>
      <c r="C104" s="371"/>
      <c r="D104" s="371"/>
      <c r="E104" s="372"/>
    </row>
    <row r="105" spans="2:13" ht="61" customHeight="1" x14ac:dyDescent="0.15">
      <c r="B105" s="370" t="s">
        <v>140</v>
      </c>
      <c r="C105" s="371"/>
      <c r="D105" s="371"/>
      <c r="E105" s="372"/>
    </row>
    <row r="106" spans="2:13" ht="32" customHeight="1" thickBot="1" x14ac:dyDescent="0.2">
      <c r="B106" s="373" t="s">
        <v>141</v>
      </c>
      <c r="C106" s="374"/>
      <c r="D106" s="374"/>
      <c r="E106" s="375"/>
    </row>
  </sheetData>
  <mergeCells count="12">
    <mergeCell ref="A96:B96"/>
    <mergeCell ref="A41:J41"/>
    <mergeCell ref="E60:M60"/>
    <mergeCell ref="E61:M61"/>
    <mergeCell ref="E83:F83"/>
    <mergeCell ref="A92:B92"/>
    <mergeCell ref="A94:B94"/>
    <mergeCell ref="B100:C100"/>
    <mergeCell ref="B104:E104"/>
    <mergeCell ref="B105:E105"/>
    <mergeCell ref="B106:E106"/>
    <mergeCell ref="B103:C103"/>
  </mergeCells>
  <printOptions headings="1" gridLines="1"/>
  <pageMargins left="1" right="1" top="0.75" bottom="0.5" header="0.5" footer="0.5"/>
  <pageSetup scale="61" fitToHeight="4" orientation="landscape" horizontalDpi="4294967292" verticalDpi="4294967292"/>
  <headerFooter>
    <oddFooter>&amp;L&amp;C&amp;R&amp;D</oddFooter>
  </headerFooter>
  <colBreaks count="1" manualBreakCount="1">
    <brk id="1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Trustlands</vt:lpstr>
      <vt:lpstr>Trustlands Summary</vt:lpstr>
      <vt:lpstr>TSSA Budget</vt:lpstr>
      <vt:lpstr>TSSA Summary</vt:lpstr>
      <vt:lpstr>PLCs</vt:lpstr>
      <vt:lpstr>PLCs Summary</vt:lpstr>
      <vt:lpstr>In Lieu</vt:lpstr>
      <vt:lpstr>In Lieu Summary</vt:lpstr>
      <vt:lpstr>Title I</vt:lpstr>
      <vt:lpstr>Title I Summary</vt:lpstr>
      <vt:lpstr>Indirect Costs Budget</vt:lpstr>
      <vt:lpstr>Indirect Budget Summary</vt:lpstr>
      <vt:lpstr>Sheet1</vt:lpstr>
      <vt:lpstr>'In Lieu'!Print_Titles</vt:lpstr>
      <vt:lpstr>'Indirect Costs Budget'!Print_Titles</vt:lpstr>
      <vt:lpstr>PLCs!Print_Titles</vt:lpstr>
      <vt:lpstr>'Title I'!Print_Titles</vt:lpstr>
      <vt:lpstr>Trustlands!Print_Titles</vt:lpstr>
      <vt:lpstr>'TSSA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2019-03-15T19:50:29Z</cp:lastPrinted>
  <dcterms:created xsi:type="dcterms:W3CDTF">2018-07-27T18:49:54Z</dcterms:created>
  <dcterms:modified xsi:type="dcterms:W3CDTF">2019-09-30T18:15:52Z</dcterms:modified>
</cp:coreProperties>
</file>